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4.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5.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6.xml" ContentType="application/vnd.openxmlformats-officedocument.drawing+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2.intranet.chuv\data2\CIT\__NORMES_ET_INFOS\__Directives_CIT\DOCUMENTS VDOC DIRECTIVES POUR LES CONSTRUCTIONS - INTERNET\6. Contrats, commandes, régie\Formulaires\Contrats mandataires-ing\"/>
    </mc:Choice>
  </mc:AlternateContent>
  <bookViews>
    <workbookView xWindow="0" yWindow="0" windowWidth="12615" windowHeight="11790" activeTab="1"/>
  </bookViews>
  <sheets>
    <sheet name="Table des matières" sheetId="6" r:id="rId1"/>
    <sheet name="F1.20" sheetId="2" r:id="rId2"/>
    <sheet name="Annexe 1" sheetId="3" r:id="rId3"/>
    <sheet name="Annexe 2" sheetId="5" r:id="rId4"/>
    <sheet name="Annexe 3" sheetId="11" r:id="rId5"/>
    <sheet name="Annexe 4" sheetId="4" r:id="rId6"/>
    <sheet name="Annexe suppl." sheetId="10" r:id="rId7"/>
  </sheets>
  <definedNames>
    <definedName name="_xlnm.Print_Area" localSheetId="2">'Annexe 1'!$A$1:$AX$272</definedName>
    <definedName name="_xlnm.Print_Area" localSheetId="3">'Annexe 2'!$A$1:$AX$274</definedName>
    <definedName name="_xlnm.Print_Area" localSheetId="4">'Annexe 3'!$A$1:$AX$273</definedName>
    <definedName name="_xlnm.Print_Area" localSheetId="5">'Annexe 4'!$A$1:$AX$274</definedName>
    <definedName name="_xlnm.Print_Area" localSheetId="6">'Annexe suppl.'!$A$1:$AX$74</definedName>
    <definedName name="_xlnm.Print_Area" localSheetId="1">'F1.20'!$A$1:$AX$275</definedName>
  </definedNames>
  <calcPr calcId="162913"/>
</workbook>
</file>

<file path=xl/calcChain.xml><?xml version="1.0" encoding="utf-8"?>
<calcChain xmlns="http://schemas.openxmlformats.org/spreadsheetml/2006/main">
  <c r="N41" i="2" l="1"/>
  <c r="N42" i="2"/>
  <c r="N43" i="2"/>
  <c r="N44" i="2"/>
  <c r="AQ168" i="11"/>
  <c r="Q205" i="11"/>
  <c r="R93" i="11"/>
  <c r="V94" i="11"/>
  <c r="R95" i="11" s="1"/>
  <c r="M95" i="11"/>
  <c r="N49" i="11"/>
  <c r="AN45" i="11"/>
  <c r="AN46" i="11" s="1"/>
  <c r="AN47" i="11" s="1"/>
  <c r="AA45" i="11"/>
  <c r="AA46" i="11" s="1"/>
  <c r="AA47" i="11" s="1"/>
  <c r="N41" i="11"/>
  <c r="N42" i="11"/>
  <c r="N43" i="11"/>
  <c r="N44" i="11"/>
  <c r="AN34" i="11"/>
  <c r="N41" i="5"/>
  <c r="N42" i="5"/>
  <c r="N43" i="5"/>
  <c r="AA45" i="2"/>
  <c r="AA46" i="2" s="1"/>
  <c r="BE81" i="4"/>
  <c r="BE82" i="4"/>
  <c r="BE83" i="4"/>
  <c r="BE84" i="4"/>
  <c r="BE103" i="4" s="1"/>
  <c r="BE85" i="4"/>
  <c r="BE86" i="4"/>
  <c r="BD81" i="4"/>
  <c r="BD82" i="4"/>
  <c r="BD83" i="4"/>
  <c r="BD84" i="4"/>
  <c r="BD85" i="4"/>
  <c r="BD86" i="4"/>
  <c r="BC81" i="4"/>
  <c r="BC82" i="4"/>
  <c r="BC83" i="4"/>
  <c r="BC84" i="4"/>
  <c r="BC85" i="4"/>
  <c r="BC86" i="4"/>
  <c r="BC104" i="4" s="1"/>
  <c r="BB81" i="4"/>
  <c r="BB82" i="4"/>
  <c r="BB83" i="4"/>
  <c r="BB84" i="4"/>
  <c r="BB85" i="4"/>
  <c r="BB86" i="4"/>
  <c r="BA81" i="4"/>
  <c r="BA90" i="4" s="1"/>
  <c r="BA82" i="4"/>
  <c r="BA83" i="4"/>
  <c r="BA84" i="4"/>
  <c r="BA85" i="4"/>
  <c r="BA86" i="4"/>
  <c r="AN33" i="10"/>
  <c r="N40" i="10"/>
  <c r="N41" i="10"/>
  <c r="N42" i="10"/>
  <c r="N44" i="10" s="1"/>
  <c r="N43" i="10"/>
  <c r="AA44" i="10"/>
  <c r="AN44" i="10"/>
  <c r="N48" i="10"/>
  <c r="BA82" i="5"/>
  <c r="BA81" i="5"/>
  <c r="BB82" i="5"/>
  <c r="BB81" i="5"/>
  <c r="BC82" i="5"/>
  <c r="BC81" i="5"/>
  <c r="BD82" i="5"/>
  <c r="BD81" i="5"/>
  <c r="BD84" i="5" s="1"/>
  <c r="AN62" i="5" s="1"/>
  <c r="BE82" i="5"/>
  <c r="BE81" i="5"/>
  <c r="BF82" i="5"/>
  <c r="BF81" i="5"/>
  <c r="BG82" i="5"/>
  <c r="BG81" i="5"/>
  <c r="BH82" i="5"/>
  <c r="BH81" i="5"/>
  <c r="BH84" i="5" s="1"/>
  <c r="AN69" i="5" s="1"/>
  <c r="BI82" i="5"/>
  <c r="BI81" i="5"/>
  <c r="BJ82" i="5"/>
  <c r="BJ81" i="5"/>
  <c r="BK82" i="5"/>
  <c r="BK81" i="5"/>
  <c r="BL82" i="5"/>
  <c r="BL81" i="5"/>
  <c r="BL84" i="5" s="1"/>
  <c r="N82" i="5" s="1"/>
  <c r="N40" i="3"/>
  <c r="N41" i="3"/>
  <c r="N42" i="3"/>
  <c r="N43" i="3"/>
  <c r="N40" i="5"/>
  <c r="N41" i="4"/>
  <c r="N42" i="4"/>
  <c r="N43" i="4"/>
  <c r="AN45" i="2"/>
  <c r="AN46" i="2" s="1"/>
  <c r="AQ151" i="3"/>
  <c r="AQ182" i="3"/>
  <c r="AQ152" i="5"/>
  <c r="Q180" i="5"/>
  <c r="AQ153" i="4"/>
  <c r="Q181" i="4"/>
  <c r="AA44" i="4"/>
  <c r="AA45" i="4" s="1"/>
  <c r="AA46" i="4" s="1"/>
  <c r="V85" i="5"/>
  <c r="R84" i="5"/>
  <c r="R86" i="5" s="1"/>
  <c r="AA44" i="5"/>
  <c r="AA45" i="5" s="1"/>
  <c r="V92" i="3"/>
  <c r="R91" i="3"/>
  <c r="AN44" i="3"/>
  <c r="AN45" i="3" s="1"/>
  <c r="AN46" i="3" s="1"/>
  <c r="AA44" i="3"/>
  <c r="M93" i="3"/>
  <c r="AR69" i="4"/>
  <c r="AV70" i="4"/>
  <c r="N48" i="4"/>
  <c r="AN33" i="4"/>
  <c r="N48" i="5"/>
  <c r="AN33" i="5"/>
  <c r="N48" i="3"/>
  <c r="AN33" i="3"/>
  <c r="N49" i="2"/>
  <c r="AN44" i="5"/>
  <c r="AN45" i="5" s="1"/>
  <c r="AN46" i="5" s="1"/>
  <c r="BA84" i="5"/>
  <c r="AN56" i="5" s="1"/>
  <c r="AR71" i="4"/>
  <c r="N40" i="4"/>
  <c r="BA96" i="4"/>
  <c r="AN44" i="4"/>
  <c r="AN45" i="4"/>
  <c r="AN46" i="4" s="1"/>
  <c r="AN45" i="10"/>
  <c r="AN46" i="10" s="1"/>
  <c r="AA45" i="10"/>
  <c r="AA46" i="10" s="1"/>
  <c r="BA102" i="4" l="1"/>
  <c r="BB94" i="4"/>
  <c r="BD88" i="4"/>
  <c r="BD90" i="4"/>
  <c r="BB96" i="4"/>
  <c r="BC98" i="4"/>
  <c r="BD92" i="4"/>
  <c r="BA100" i="4"/>
  <c r="BD93" i="4"/>
  <c r="BE100" i="4"/>
  <c r="BD102" i="4"/>
  <c r="BD101" i="4"/>
  <c r="BD104" i="4"/>
  <c r="N44" i="4"/>
  <c r="BE91" i="4"/>
  <c r="BA101" i="4"/>
  <c r="BB102" i="4"/>
  <c r="BE101" i="4"/>
  <c r="BD103" i="4"/>
  <c r="BC97" i="4"/>
  <c r="BC88" i="4"/>
  <c r="BB99" i="4"/>
  <c r="BC84" i="5"/>
  <c r="AN59" i="5" s="1"/>
  <c r="BJ84" i="5"/>
  <c r="N78" i="5" s="1"/>
  <c r="BF84" i="5"/>
  <c r="AN66" i="5" s="1"/>
  <c r="BB84" i="5"/>
  <c r="AN57" i="5" s="1"/>
  <c r="BI84" i="5"/>
  <c r="AN70" i="5" s="1"/>
  <c r="BE84" i="5"/>
  <c r="AN64" i="5" s="1"/>
  <c r="BK84" i="5"/>
  <c r="N80" i="5" s="1"/>
  <c r="BG84" i="5"/>
  <c r="AN68" i="5" s="1"/>
  <c r="R93" i="3"/>
  <c r="N44" i="3"/>
  <c r="N45" i="3" s="1"/>
  <c r="N46" i="3" s="1"/>
  <c r="N45" i="2"/>
  <c r="AE137" i="2" s="1"/>
  <c r="AA45" i="3"/>
  <c r="AA46" i="3" s="1"/>
  <c r="N45" i="10"/>
  <c r="N46" i="10"/>
  <c r="N45" i="4"/>
  <c r="N46" i="4" s="1"/>
  <c r="BE90" i="4"/>
  <c r="BE88" i="4"/>
  <c r="BC90" i="4"/>
  <c r="BB91" i="4"/>
  <c r="BA94" i="4"/>
  <c r="BC93" i="4"/>
  <c r="BC95" i="4"/>
  <c r="BE92" i="4"/>
  <c r="BC101" i="4"/>
  <c r="BB93" i="4"/>
  <c r="BA104" i="4"/>
  <c r="BC91" i="4"/>
  <c r="BB101" i="4"/>
  <c r="BB104" i="4"/>
  <c r="BC100" i="4"/>
  <c r="BC92" i="4"/>
  <c r="BD98" i="4"/>
  <c r="BD94" i="4"/>
  <c r="BA99" i="4"/>
  <c r="BB98" i="4"/>
  <c r="BC99" i="4"/>
  <c r="AA47" i="2"/>
  <c r="AN27" i="2" s="1"/>
  <c r="AA46" i="5"/>
  <c r="BE93" i="4"/>
  <c r="BD91" i="4"/>
  <c r="BC94" i="4"/>
  <c r="BB95" i="4"/>
  <c r="BA98" i="4"/>
  <c r="BA93" i="4"/>
  <c r="BD100" i="4"/>
  <c r="BB90" i="4"/>
  <c r="BD99" i="4"/>
  <c r="BC96" i="4"/>
  <c r="BA97" i="4"/>
  <c r="BE95" i="4"/>
  <c r="BB92" i="4"/>
  <c r="BD97" i="4"/>
  <c r="BC102" i="4"/>
  <c r="BA92" i="4"/>
  <c r="BE96" i="4"/>
  <c r="BC103" i="4"/>
  <c r="BE98" i="4"/>
  <c r="BA103" i="4"/>
  <c r="BB88" i="4"/>
  <c r="AN47" i="2"/>
  <c r="N44" i="5"/>
  <c r="BE97" i="4"/>
  <c r="BD95" i="4"/>
  <c r="BB103" i="4"/>
  <c r="BA88" i="4"/>
  <c r="BB100" i="4"/>
  <c r="BD96" i="4"/>
  <c r="BA95" i="4"/>
  <c r="BE99" i="4"/>
  <c r="BA91" i="4"/>
  <c r="BB97" i="4"/>
  <c r="BE94" i="4"/>
  <c r="BE104" i="4"/>
  <c r="BE102" i="4"/>
  <c r="N45" i="11"/>
  <c r="N46" i="11" s="1"/>
  <c r="BA105" i="4" l="1"/>
  <c r="BA106" i="4" s="1"/>
  <c r="BA107" i="4" s="1"/>
  <c r="AN56" i="4" s="1"/>
  <c r="M86" i="5"/>
  <c r="N46" i="2"/>
  <c r="N47" i="2" s="1"/>
  <c r="BC105" i="4"/>
  <c r="BC106" i="4" s="1"/>
  <c r="BC107" i="4" s="1"/>
  <c r="AN62" i="4" s="1"/>
  <c r="BD105" i="4"/>
  <c r="BD106" i="4" s="1"/>
  <c r="BD107" i="4" s="1"/>
  <c r="AN65" i="4" s="1"/>
  <c r="BE105" i="4"/>
  <c r="BE106" i="4" s="1"/>
  <c r="BE107" i="4" s="1"/>
  <c r="AN67" i="4" s="1"/>
  <c r="BB105" i="4"/>
  <c r="BB106" i="4" s="1"/>
  <c r="BB107" i="4" s="1"/>
  <c r="AN58" i="4" s="1"/>
  <c r="N45" i="5"/>
  <c r="N46" i="5" s="1"/>
  <c r="N47" i="11"/>
  <c r="AM71" i="4" l="1"/>
</calcChain>
</file>

<file path=xl/sharedStrings.xml><?xml version="1.0" encoding="utf-8"?>
<sst xmlns="http://schemas.openxmlformats.org/spreadsheetml/2006/main" count="1572" uniqueCount="503">
  <si>
    <t>en qualité d'architecte mandataire</t>
  </si>
  <si>
    <t>Adresse</t>
  </si>
  <si>
    <t>Téléphone</t>
  </si>
  <si>
    <t>Fax</t>
  </si>
  <si>
    <t>E-mail</t>
  </si>
  <si>
    <t>Total</t>
  </si>
  <si>
    <t>Partie I</t>
  </si>
  <si>
    <t>CHF</t>
  </si>
  <si>
    <t>Réaliser les prestations nécessaires à</t>
  </si>
  <si>
    <t>BASE DU CONTRAT</t>
  </si>
  <si>
    <t>%</t>
  </si>
  <si>
    <t>Partie</t>
  </si>
  <si>
    <t>Avant-projet</t>
  </si>
  <si>
    <t>Appel d'offres</t>
  </si>
  <si>
    <t>Réalisation</t>
  </si>
  <si>
    <t>Projet d'exécution</t>
  </si>
  <si>
    <t xml:space="preserve">Exécution de l'ouvrage </t>
  </si>
  <si>
    <t>Mise en service, achèvement</t>
  </si>
  <si>
    <t>Total partie I</t>
  </si>
  <si>
    <t>C.</t>
  </si>
  <si>
    <t xml:space="preserve">Mise en service, achèvement </t>
  </si>
  <si>
    <t>B.</t>
  </si>
  <si>
    <t>D.</t>
  </si>
  <si>
    <t xml:space="preserve">Tarif horaire moyen </t>
  </si>
  <si>
    <t>Choix</t>
  </si>
  <si>
    <t>Projet de l'ouvrage</t>
  </si>
  <si>
    <t>Etudes de détail</t>
  </si>
  <si>
    <t>Devis</t>
  </si>
  <si>
    <t>Plans d'appel d'offres</t>
  </si>
  <si>
    <t>Direction architecturale</t>
  </si>
  <si>
    <t>Mise en service</t>
  </si>
  <si>
    <t>Documentation de l'ouvrage</t>
  </si>
  <si>
    <t>Décompte final</t>
  </si>
  <si>
    <t xml:space="preserve">Le for est à Lausanne. </t>
  </si>
  <si>
    <t>Définition des objectifs</t>
  </si>
  <si>
    <t>Annexes</t>
  </si>
  <si>
    <t>Les directives administratives du Maître de l'ouvrage.</t>
  </si>
  <si>
    <t>I</t>
  </si>
  <si>
    <t>II</t>
  </si>
  <si>
    <t>Avant-projet et estimation des coûts</t>
  </si>
  <si>
    <t>Degré de difficulté (art. 7.8 SIA 102)</t>
  </si>
  <si>
    <t>AUTRES DISPOSITIONS</t>
  </si>
  <si>
    <t>en qualité de Maître de l'ouvrage</t>
  </si>
  <si>
    <t>1.</t>
  </si>
  <si>
    <t>3.</t>
  </si>
  <si>
    <t>2.</t>
  </si>
  <si>
    <t>4.</t>
  </si>
  <si>
    <t>5.</t>
  </si>
  <si>
    <t>Procédure</t>
  </si>
  <si>
    <t>Direction des travaux de garantie</t>
  </si>
  <si>
    <t>6.</t>
  </si>
  <si>
    <t>8.</t>
  </si>
  <si>
    <t>7.</t>
  </si>
  <si>
    <t>9.</t>
  </si>
  <si>
    <t>15.</t>
  </si>
  <si>
    <t>10.</t>
  </si>
  <si>
    <t>11.</t>
  </si>
  <si>
    <t>12.</t>
  </si>
  <si>
    <t>16.</t>
  </si>
  <si>
    <t>17.</t>
  </si>
  <si>
    <t>13.</t>
  </si>
  <si>
    <t>14.</t>
  </si>
  <si>
    <t>18.</t>
  </si>
  <si>
    <t>19.</t>
  </si>
  <si>
    <t>20.</t>
  </si>
  <si>
    <t xml:space="preserve">Gestion des appels d'offres dans SIMAP. </t>
  </si>
  <si>
    <t>entre</t>
  </si>
  <si>
    <t>091</t>
  </si>
  <si>
    <t>Procédure de demande d'autorisation</t>
  </si>
  <si>
    <t>D'après le tarif horaire moyen.</t>
  </si>
  <si>
    <t xml:space="preserve">Coefficients z1/z2 </t>
  </si>
  <si>
    <t>/</t>
  </si>
  <si>
    <t>Organisation du projet</t>
  </si>
  <si>
    <t>Partie I :  coût-cible fixé par le Maître de l'ouvrage.</t>
  </si>
  <si>
    <t>Partie II : devis accepté par le Maître de l'ouvrage.</t>
  </si>
  <si>
    <t>Site</t>
  </si>
  <si>
    <t>Forfaitairement</t>
  </si>
  <si>
    <t>de groupe</t>
  </si>
  <si>
    <t>individuelle</t>
  </si>
  <si>
    <t>Participation au traitement des oppositions.</t>
  </si>
  <si>
    <t>Les droits et obligations des parties sont définis selon l'ordre de priorité suivant :</t>
  </si>
  <si>
    <t>La description de la mission, y compris les dispositions du mandant relatives au projet.</t>
  </si>
  <si>
    <t>Recherche de partis et estimation sommaire des coûts</t>
  </si>
  <si>
    <t>Direction des travaux et contrôle des coûts</t>
  </si>
  <si>
    <t>Elaboration de modifications du projet en vue d'une réduction des coûts, en cas d'écart important avec l'estimation des coûts de l'avant-projet, pour autant que celui-ci ne soit pas la conséquence de demandes supplémentaires du Maître de l'ouvrage.</t>
  </si>
  <si>
    <t xml:space="preserve">Collecte et comparaison de prix de constructions similaires et établissement de ratios. </t>
  </si>
  <si>
    <t>Comparaison systématique et optimisation au moyen des Eco-devis.</t>
  </si>
  <si>
    <t>Etablissement des plans de révision conformes à l'ouvrage réalisé et des documents du dossier d’ouvrage.</t>
  </si>
  <si>
    <t xml:space="preserve">Etablissement du dossier de planification des travaux d'entretien. </t>
  </si>
  <si>
    <t xml:space="preserve">Collaboration à la réalisation de la plaquette du Maître de l'ouvrage, à l'exception des plans de publication. </t>
  </si>
  <si>
    <t>Surveillance des travaux de garantie en cas de prorogation des délais.</t>
  </si>
  <si>
    <t xml:space="preserve">Collaboration à des procédures conséquentes pour le choix de professionnels spécialisés. </t>
  </si>
  <si>
    <t>Estimation des coûts d'exploitation et d'entretien prévisibles.</t>
  </si>
  <si>
    <t xml:space="preserve">Etablissement de la documentation complémentaire accompagnant la demande de crédit au Grand Conseil. </t>
  </si>
  <si>
    <t xml:space="preserve">Participation au jury d'animation artistique et collaboration simple avec l'artiste choisi. </t>
  </si>
  <si>
    <t>Report d'installations techniques importantes dans les plans de l'ouvrage révisés.</t>
  </si>
  <si>
    <t>Actualisation des coûts d'entretien et d'exploitation.</t>
  </si>
  <si>
    <t xml:space="preserve">D’après le coût de l'ouvrage (art. 7 SIA 102) sur la base suivante : </t>
  </si>
  <si>
    <t xml:space="preserve">Coût-cible fixé par le Maître de l'ouvrage </t>
  </si>
  <si>
    <t>A partir de cette date et pour autant que le retard ne soit pas imputable au mandataire, le tarif horaire peut être adapté au renchérissement selon l'art. 8.</t>
  </si>
  <si>
    <t xml:space="preserve">Les seules augmentations du coût de l'ouvrage justifiant une adaptation des honoraires sont les travaux supplémentaires, non prévus dans le programme et descriptif, et  formellement approuvés par le Maître de l'ouvrage sur la base de devis complémentaires. </t>
  </si>
  <si>
    <t>Ce principe s'applique par analogie aux prestations non exécutées en cas de réduction du volume des travaux par décision du Maître de l'ouvrage.</t>
  </si>
  <si>
    <t xml:space="preserve">Pour les mandats d'une durée de trois ans au moins, l'adaptation au renchérissement sera calculée selon les recommandations de la KBOB à partir des dates prévues à l'art. 7 pour les parties I et II. Le calcul annuel des hausses sera basé sur l'indice des salaires nominaux de la branche et s'appliquera au tarif horaire moyen du contrat. </t>
  </si>
  <si>
    <t>D'après les catégories de rémunération et suivant le tarif adopté par le Département des infrastructures.</t>
  </si>
  <si>
    <t xml:space="preserve">Majoration pour transformation (art. 7.16 SIA 102) </t>
  </si>
  <si>
    <t>Les hausses contractuelles sur les travaux n'influencent ni le montant déterminant B, ni le calcul des honoraires.</t>
  </si>
  <si>
    <t xml:space="preserve">le solde des honoraires pour les prestations fournies échoit à la remise du dossier révisé de l'ouvrage, conformément aux directives administratives du Maître de l'ouvrage. </t>
  </si>
  <si>
    <t xml:space="preserve">Les litiges résultant du présent contrat sont de la compétence des tribunaux ordinaires. </t>
  </si>
  <si>
    <t>En dérogation aux art. 4.31 et 4.32 du règlement SIA 102, l'approximation des coûts admise au stade de l'estimation sommaire des coûts (recherche de partis) sera de ±20%. Elle sera de ±10% au stade de l'estimation des coûts (avant-projet) et de ±5% au stade du devis détaillé (projet).</t>
  </si>
  <si>
    <t>Compte tenu des éléments suivants :</t>
  </si>
  <si>
    <t xml:space="preserve">Les frais postaux ou de télécommunications ne sont pas remboursables. </t>
  </si>
  <si>
    <t>Les délais et termes fixés pour l'exécution du mandat sont les suivants :</t>
  </si>
  <si>
    <t xml:space="preserve">Il doit veiller à ce que le coût des travaux  dépendant des autres mandataires s'inscrive dans le cadre économique fixé par le Maître de l'ouvrage. </t>
  </si>
  <si>
    <t xml:space="preserve">Le présent contrat est établi et signé en 2 exemplaires </t>
  </si>
  <si>
    <t>Personnalité du Maître de l'ouvrage</t>
  </si>
  <si>
    <t>Etablissement ou contrôle d'ins-tructions pour l'exploitation.</t>
  </si>
  <si>
    <t>Majoration pour prestations supplémentaires (4C) et extraordinaires (4D)</t>
  </si>
  <si>
    <t>Selon le tarif kilométrique fixé par le Département des infrastructures.</t>
  </si>
  <si>
    <t>Elaboration du cahier d'avant-projet comprenant une description du programme, de la matérialisation, des principes structurels et énergétiques, conformément aux indications des mandataires spécialisés, ainsi que l'estimation du coût.</t>
  </si>
  <si>
    <t>SIA</t>
  </si>
  <si>
    <t xml:space="preserve">Le mandat comprend les prestations suivantes, en référence à l'art. 4 du règlement SIA 102 : </t>
  </si>
  <si>
    <t>n =</t>
  </si>
  <si>
    <t>Les honoraires de la partie II sont alors arrêtés forfaitairement par analogie à ce qui précède et font l'objet d'un avenant au contrat initial.</t>
  </si>
  <si>
    <t>Sauf autre convention, l'adaptation des honoraires relatifs aux prestations concernées se fera en appliquant au montant déterminant complémentaire le taux H/B de la partie considérée.</t>
  </si>
  <si>
    <t>A la conclusion du contrat initial, les honoraires de la partie II sont fixés provisoirement sur les mêmes bases de calcul que pour la partie I.</t>
  </si>
  <si>
    <t>et</t>
  </si>
  <si>
    <t>Sauf circonstances exceptionnelles, les coefficients z1 et z2 convenus initialement sont applicables à toute la durée du mandat.</t>
  </si>
  <si>
    <t>Commune</t>
  </si>
  <si>
    <t>Bâtiment</t>
  </si>
  <si>
    <t>représenté par</t>
  </si>
  <si>
    <t>TOTAL</t>
  </si>
  <si>
    <t>TOTAUX CHF HT</t>
  </si>
  <si>
    <t>TVA</t>
  </si>
  <si>
    <t>TOTAUX CHF TTC</t>
  </si>
  <si>
    <t>Frais forfaitaires CHF TTC</t>
  </si>
  <si>
    <t>OBJET DU CONTRAT</t>
  </si>
  <si>
    <t>Partie II</t>
  </si>
  <si>
    <t>ASSURANCE RESPONSABILITE CIVILE</t>
  </si>
  <si>
    <t xml:space="preserve"> - compagnie d'assurance</t>
  </si>
  <si>
    <t xml:space="preserve"> - police N°</t>
  </si>
  <si>
    <t xml:space="preserve"> - police</t>
  </si>
  <si>
    <t xml:space="preserve"> -</t>
  </si>
  <si>
    <t>courverture par sinistre de personne</t>
  </si>
  <si>
    <t>couverture par sinistre de chose</t>
  </si>
  <si>
    <t>ASSURANCE DE CONSTRUCTION</t>
  </si>
  <si>
    <t xml:space="preserve"> - participation au paiement</t>
  </si>
  <si>
    <t>A.</t>
  </si>
  <si>
    <t>Etude du projet</t>
  </si>
  <si>
    <t>Projet</t>
  </si>
  <si>
    <t>Plan d'exécution</t>
  </si>
  <si>
    <t>Contrats d'entreprise</t>
  </si>
  <si>
    <t>Exécution de l'ouvrage</t>
  </si>
  <si>
    <t>Prestations totales</t>
  </si>
  <si>
    <t>Prestations complémentaires</t>
  </si>
  <si>
    <t xml:space="preserve">Détermination des coûts d'exploitation et d'entretien, sur la base des indications des mandataires spécialisés. </t>
  </si>
  <si>
    <t>Elaboration des dossiers de demandes de subventions et de certifications.</t>
  </si>
  <si>
    <t xml:space="preserve">Etablissement d'un devis révisé sur la base des offres reçues. </t>
  </si>
  <si>
    <t>Direction des travaux de garantie pour défauts cachés et vérification finale de l'ouvrage avant échéance du délai de garantie de cinq ans.</t>
  </si>
  <si>
    <t>Vérification de l'ouvrage avant échéance du délai de garantie de deux ans.</t>
  </si>
  <si>
    <t>Prestations supplémentaires</t>
  </si>
  <si>
    <t>Prestations extraordinaires</t>
  </si>
  <si>
    <t>Etudes préliminaires</t>
  </si>
  <si>
    <t>Exploitation</t>
  </si>
  <si>
    <t>Autres</t>
  </si>
  <si>
    <t>BASES DETERMINANTES POUR LE CALCUL DES HONORAIRES</t>
  </si>
  <si>
    <t>BASES ADOPTEES POUR LE CALCUL DES HONORAIRES</t>
  </si>
  <si>
    <t>Les honoraires sont calculés :</t>
  </si>
  <si>
    <t>i/s =</t>
  </si>
  <si>
    <t>Facteur d'ajustement (art. 7.9 SIA 102), yc prestations complémentaires (4B)</t>
  </si>
  <si>
    <t>HT CHF</t>
  </si>
  <si>
    <t>FIXATION DES HONORAIRES</t>
  </si>
  <si>
    <t>Coût d'ouvrage déterminant (B)</t>
  </si>
  <si>
    <t>Ce montant est bloqué jusqu'au</t>
  </si>
  <si>
    <t>Taux résultant H/B</t>
  </si>
  <si>
    <t xml:space="preserve">Avant d'entamer la partie II, les honoraires correspondants sont si nécessaire recalculés sur la base des éléments définis à l'art. 6 et du devis accepté par le Maître de l'ouvrage.   </t>
  </si>
  <si>
    <t>ADAPTATION DES HONORAIRES</t>
  </si>
  <si>
    <t>PUBLICATIONS</t>
  </si>
  <si>
    <t>ACOMPTES, GARANTIES ET PAIEMENT DU SOLDE</t>
  </si>
  <si>
    <t>PRESCRIPTIONS</t>
  </si>
  <si>
    <t>FOR ET COMPETENCE</t>
  </si>
  <si>
    <t>ESTIMATION DE COUTS</t>
  </si>
  <si>
    <t>Pour le montant servant à l'obtention d'un crédit d’ouvrage, des réserves explicites doivent être prévues dans le devis de telle sorte que le crédit d'ouvrage puisse être considéré comme prix plafond.</t>
  </si>
  <si>
    <t>FRAIS</t>
  </si>
  <si>
    <t>TEMPS DE DEPLACEMENT</t>
  </si>
  <si>
    <t>POUVOIR DE REPRESENTATION</t>
  </si>
  <si>
    <t>DELAIS</t>
  </si>
  <si>
    <t>DISPOSITIONS PARTICULIERES</t>
  </si>
  <si>
    <t>Coordination des spécialistes</t>
  </si>
  <si>
    <t>Echange et sauvegarde des données</t>
  </si>
  <si>
    <t>Description</t>
  </si>
  <si>
    <t>Echéance et délais</t>
  </si>
  <si>
    <t>Echéancier des paiements</t>
  </si>
  <si>
    <t>Calcul des honoraires du mandataire</t>
  </si>
  <si>
    <t>Lausanne, le</t>
  </si>
  <si>
    <t>Le Maître d'ouvrage :</t>
  </si>
  <si>
    <t>Elaboration du cahier de projet définitif comprenant un descriptif détaillé des matériaux et de la construction (par ex. fiches par locaux), ainsi que le devis récapitulatif.</t>
  </si>
  <si>
    <t>D'après le temps employé (pour des mandats de faible importance) :</t>
  </si>
  <si>
    <t>Le mandat est engagé par phase SIA. Chaque phase requiert la confirmation formelle du Maître de l'ouvrage. L'engagement de la partie II du contrat ne devient effectif qu'à l'octroi du crédit d'ouvrage.</t>
  </si>
  <si>
    <t>CCP</t>
  </si>
  <si>
    <t>Banque</t>
  </si>
  <si>
    <t>Prestations ordinaires selon SIA 102,</t>
  </si>
  <si>
    <t>art. 4.3 à 4.5</t>
  </si>
  <si>
    <t>Total partie II</t>
  </si>
  <si>
    <t>Montants des parties du contrat / avenant</t>
  </si>
  <si>
    <t>REPARTITION PAR CFC</t>
  </si>
  <si>
    <t>ETENDUE DU CONTRAT</t>
  </si>
  <si>
    <t>Le mandataire :</t>
  </si>
  <si>
    <t xml:space="preserve"> - franchise</t>
  </si>
  <si>
    <t>RESILIATION</t>
  </si>
  <si>
    <t>Siège social</t>
  </si>
  <si>
    <t>Honoraires selon art. 7</t>
  </si>
  <si>
    <t>HONORAIRES ENGAGES CHF TTC</t>
  </si>
  <si>
    <t>CFC</t>
  </si>
  <si>
    <t>191</t>
  </si>
  <si>
    <t>291</t>
  </si>
  <si>
    <t>391</t>
  </si>
  <si>
    <t>491</t>
  </si>
  <si>
    <t>991</t>
  </si>
  <si>
    <t>Facteur i ou s (art. 7.11 et  7.12 SIA 102), en règle générale  = 1.0</t>
  </si>
  <si>
    <t>Montant des honoraires (H) arrêté à</t>
  </si>
  <si>
    <t xml:space="preserve">Coût-cible ou devis accepté par le Maître de l'ouvrage </t>
  </si>
  <si>
    <t xml:space="preserve">Les honoraires de la partie I sont arrêtés forfaitairement sur la base des éléments définis à l'art. 6 et du coût-cible fixé par le Maître de l'ouvrage. </t>
  </si>
  <si>
    <t>l'architecte a droit à des acomptes jusqu'à concurrence de 90% des prestations contractuelles fournies.</t>
  </si>
  <si>
    <t>Appels d'offres et propositions d'adjudication</t>
  </si>
  <si>
    <t>Le présent contrat et ses annexes.</t>
  </si>
  <si>
    <r>
      <t>§</t>
    </r>
    <r>
      <rPr>
        <sz val="9"/>
        <rFont val="Times New Roman"/>
        <family val="1"/>
      </rPr>
      <t> </t>
    </r>
  </si>
  <si>
    <t>CONTRAT RELATIF AUX PRESTATIONS DU POOL DE MANDATAIRE</t>
  </si>
  <si>
    <t xml:space="preserve">Le pool est assuré comme suit : </t>
  </si>
  <si>
    <t xml:space="preserve">Le pool est au bénéfice d'une assurance globale concernant la réalisation de l'ouvrage mentionné dans le présent contrat. </t>
  </si>
  <si>
    <t>Lorsque les ratifications légales ne peuvent être obtenues, sont différées ou obéissent à des décisions qui induisent de nouvelles contraintes, le pool a droit aux honoraires prévus au présent contrat au prorata des prestations effectivement accomplies, à l'exclusion de toute majoration ou autre dédommagement.</t>
  </si>
  <si>
    <t>Les membres du pool représentent le mandant auprès des tiers et des autorités.</t>
  </si>
  <si>
    <t xml:space="preserve">Le représentant du pool est entièrement responsable de la coordination des prestations à accomplir par les spécialistes ingénieurs, bureaux techniques, etc. mandatés par le Maître de l'ouvrage. </t>
  </si>
  <si>
    <t>Le Maître de l'ouvrage est représenté par son organe technique. Les membres du pool s'engagent à collaborer étroitement avec celui-ci et réciproquement.</t>
  </si>
  <si>
    <t>Evolution des règlements SIA</t>
  </si>
  <si>
    <t xml:space="preserve">En cas de modification des règlements SIA cités à l'art. 1.4, l'application de la nouvelle version sera subordonnée à son acceptation par le mandant. </t>
  </si>
  <si>
    <t>Annexe 1 : Prestations de l'architecte</t>
  </si>
  <si>
    <t>Annexe 2 : Prestation de l'ingénieur civil</t>
  </si>
  <si>
    <t>Annexe 3 : Prestations de l'ingénieur en installation</t>
  </si>
  <si>
    <t>Annexe 4 :</t>
  </si>
  <si>
    <t>Annexe 5 :</t>
  </si>
  <si>
    <t>092</t>
  </si>
  <si>
    <t>192</t>
  </si>
  <si>
    <t>292</t>
  </si>
  <si>
    <t>392</t>
  </si>
  <si>
    <t>492</t>
  </si>
  <si>
    <t>992</t>
  </si>
  <si>
    <t>en qualité d'ingénieur mandataire</t>
  </si>
  <si>
    <t xml:space="preserve">Le mandat comprend les prestations suivantes, en référence à l'art. 4.2 du règlement SIA 103 : </t>
  </si>
  <si>
    <t>Etablissement des plans de révision conformes à l'ouvrage réalisé.</t>
  </si>
  <si>
    <t>Collaboration à la réalisation de la plaquette du Maître de l'ouvrage, à l'exception des plans de publication.</t>
  </si>
  <si>
    <t>Prestations ordinaires selon SIA 103</t>
  </si>
  <si>
    <t>mandataire principal (art. 4.1.3 à 4.1.5)</t>
  </si>
  <si>
    <t>mandataire spécialisé (art. 4.2.3 à 4.2.5)</t>
  </si>
  <si>
    <t>Supplément pour structures porteuses</t>
  </si>
  <si>
    <t>Direction générale des travaux</t>
  </si>
  <si>
    <t>Analyse de l’état existant</t>
  </si>
  <si>
    <t>Direction des travaux</t>
  </si>
  <si>
    <t>Préparation des dossiers spéciaux pour la demande d'autorisation (rapport d'impact).</t>
  </si>
  <si>
    <t>Contrôle de l'exécution</t>
  </si>
  <si>
    <t>Gestion des modifications et documentation de l'ouvrage</t>
  </si>
  <si>
    <t xml:space="preserve">Prestations extraordinaires </t>
  </si>
  <si>
    <t>Assistance au décompte final</t>
  </si>
  <si>
    <t>Elaboration d'un concept structurel général.</t>
  </si>
  <si>
    <t>Estimation des coûts de construction prévisibles et d'entretien.</t>
  </si>
  <si>
    <t>Participation à l'élaboration du cahier d'avant-projet de l'architecte comprenant les principes structurels et l'estimation du coût.</t>
  </si>
  <si>
    <t xml:space="preserve">BASES DETERMINANTES POUR LE CALCUL DES HONORAIRES </t>
  </si>
  <si>
    <t>Participation à l'élaboration du cahier de projet définitif de l'architecte, comprenant les coûts d'exploitation et d'entretien.</t>
  </si>
  <si>
    <t>BASES ADOPTEES POUR LE CALCUL DES  HONORAIRES</t>
  </si>
  <si>
    <t xml:space="preserve">Les honoraires sont calculés : </t>
  </si>
  <si>
    <t xml:space="preserve">D’après le coût de l'ouvrage (art. 7 SIA 103) sur la base suivante : </t>
  </si>
  <si>
    <t>Gestion des appels d'offres dans SIMAP.</t>
  </si>
  <si>
    <t>Analyse comparative de variantes d’entrepreneurs.</t>
  </si>
  <si>
    <t>Degré de difficulté (art. 7.7 SIA 103)</t>
  </si>
  <si>
    <t>Facteur d'ajustement (art. 7.8 SIA 103), yc prestations complémentaires (4B)</t>
  </si>
  <si>
    <t xml:space="preserve">Majoration pour maintenance et transformation d'ouvrage (art. 7.14 SIA 103) </t>
  </si>
  <si>
    <t>Facteur i ou s (art. 7.9 et  7.10 SIA 103), en règle générale = 1.0</t>
  </si>
  <si>
    <t>Sauf circonstances exceptionnelles, les coefficients  z1 et z2 convenus initialement sont applicables à toute la durée du mandat.</t>
  </si>
  <si>
    <t xml:space="preserve">D'après le temps employé (pour des mandats de faible importance) : </t>
  </si>
  <si>
    <t xml:space="preserve">ADAPTATION DES HONORAIRES </t>
  </si>
  <si>
    <t xml:space="preserve">FIXATION DES HONORAIRES </t>
  </si>
  <si>
    <t>Sauf autre convention, l'adaptation des honoraires relatifs aux prestations concernées se fera en appliquant au montant déterminant complémentaire le taux H/B de la phase considérée.</t>
  </si>
  <si>
    <t xml:space="preserve">Partie I </t>
  </si>
  <si>
    <t xml:space="preserve">Partie II </t>
  </si>
  <si>
    <t xml:space="preserve">Avant d'entamer la partie II, les honoraires correspondants sont si nécessaire recalculés sur la base des éléments définis à l'art. 6 et du devis accepté par le Maître de l'ouvrage.  </t>
  </si>
  <si>
    <t xml:space="preserve">PRESCRIPTIONS </t>
  </si>
  <si>
    <t xml:space="preserve">TEMPS DE DEPLACEMENT </t>
  </si>
  <si>
    <t>L'ingénieur représente le mandant de cas en cas.</t>
  </si>
  <si>
    <t xml:space="preserve">ESTIMATION DES COUTS </t>
  </si>
  <si>
    <t>En dérogation aux art. 4.1.31, 4.1.32, 4.2.31 et 4.2.32 du règlement SIA 103, l'approximation des coûts admise au stade de l'estimation des coûts (avant-projet) sera de ±10%. Elle sera de ±5% au stade du devis détaillé (projet).</t>
  </si>
  <si>
    <t>Pour le montant servant à l'obtention d'un crédit d’ouvrage, des réserves explicites doivent être prévues dans le le devis de telle sorte que le crédit d'ouvrage puisse être considéré comme prix plafond.</t>
  </si>
  <si>
    <t xml:space="preserve">FRAIS </t>
  </si>
  <si>
    <t>Description de la mission</t>
  </si>
  <si>
    <t>ANNEXE 1 : PRESTATIONS DE L'ARCHITECTE</t>
  </si>
  <si>
    <t>ANNEXE 2 : PRESTATIONS DE L'INGENIEUR CIVIL</t>
  </si>
  <si>
    <r>
      <t xml:space="preserve">BASE DU CONTRAT </t>
    </r>
    <r>
      <rPr>
        <b/>
        <i/>
        <sz val="9"/>
        <rFont val="Arial"/>
        <family val="2"/>
      </rPr>
      <t xml:space="preserve"> Voir contrat du pool</t>
    </r>
  </si>
  <si>
    <r>
      <t xml:space="preserve">ASSURANCE DE CONSTRUCTION  </t>
    </r>
    <r>
      <rPr>
        <b/>
        <i/>
        <sz val="9"/>
        <rFont val="Arial"/>
        <family val="2"/>
      </rPr>
      <t>Voir contrat du pool</t>
    </r>
  </si>
  <si>
    <r>
      <t xml:space="preserve">ASSURANCE RESPONSABILITE CIVILE </t>
    </r>
    <r>
      <rPr>
        <b/>
        <i/>
        <sz val="9"/>
        <rFont val="Arial"/>
        <family val="2"/>
      </rPr>
      <t xml:space="preserve"> Voir contrat du pool</t>
    </r>
  </si>
  <si>
    <r>
      <t xml:space="preserve">PUBLICATIONS  </t>
    </r>
    <r>
      <rPr>
        <b/>
        <i/>
        <sz val="9"/>
        <rFont val="Arial"/>
        <family val="2"/>
      </rPr>
      <t>Voir contrat du pool</t>
    </r>
  </si>
  <si>
    <r>
      <t xml:space="preserve">ACOMPTES, GARANTIES ET PAIEMENT DU SOLDE  </t>
    </r>
    <r>
      <rPr>
        <b/>
        <i/>
        <sz val="9"/>
        <rFont val="Arial"/>
        <family val="2"/>
      </rPr>
      <t>Voir contrat du pool</t>
    </r>
  </si>
  <si>
    <r>
      <t xml:space="preserve">RESILIATION  </t>
    </r>
    <r>
      <rPr>
        <b/>
        <i/>
        <sz val="9"/>
        <rFont val="Arial"/>
        <family val="2"/>
      </rPr>
      <t>Voir contrat du pool</t>
    </r>
  </si>
  <si>
    <r>
      <t xml:space="preserve">FOR ET COMPETENCE  </t>
    </r>
    <r>
      <rPr>
        <b/>
        <i/>
        <sz val="9"/>
        <rFont val="Arial"/>
        <family val="2"/>
      </rPr>
      <t>Voir contrat du pool</t>
    </r>
  </si>
  <si>
    <r>
      <t xml:space="preserve">POUVOIR DE REPRESENTATION  </t>
    </r>
    <r>
      <rPr>
        <b/>
        <i/>
        <sz val="9"/>
        <rFont val="Arial"/>
        <family val="2"/>
      </rPr>
      <t>Voir contrat du pool</t>
    </r>
  </si>
  <si>
    <r>
      <t xml:space="preserve">AUTRES DISPOSITIONS </t>
    </r>
    <r>
      <rPr>
        <b/>
        <i/>
        <sz val="9"/>
        <rFont val="Arial"/>
        <family val="2"/>
      </rPr>
      <t xml:space="preserve"> Voir contrat du pool</t>
    </r>
  </si>
  <si>
    <r>
      <t xml:space="preserve">DELAIS  </t>
    </r>
    <r>
      <rPr>
        <b/>
        <i/>
        <sz val="9"/>
        <rFont val="Arial"/>
        <family val="2"/>
      </rPr>
      <t>Voir contrat du pool</t>
    </r>
  </si>
  <si>
    <r>
      <t xml:space="preserve">DISPOSITIONS PARTICULIERES  </t>
    </r>
    <r>
      <rPr>
        <b/>
        <i/>
        <sz val="9"/>
        <rFont val="Arial"/>
        <family val="2"/>
      </rPr>
      <t>Voir contrat du pool</t>
    </r>
  </si>
  <si>
    <r>
      <t xml:space="preserve">BASE DU CONTRAT  </t>
    </r>
    <r>
      <rPr>
        <b/>
        <i/>
        <sz val="9"/>
        <rFont val="Arial"/>
        <family val="2"/>
      </rPr>
      <t>Voir contrat du pool</t>
    </r>
  </si>
  <si>
    <r>
      <t xml:space="preserve">ASSURANCE RESPONSABILITE CIVILE  </t>
    </r>
    <r>
      <rPr>
        <b/>
        <i/>
        <sz val="9"/>
        <rFont val="Arial"/>
        <family val="2"/>
      </rPr>
      <t>Voir contrat du pool</t>
    </r>
  </si>
  <si>
    <r>
      <t xml:space="preserve">ACOMPTES, GARANTIES ET PAIEMENT DU SOLDE </t>
    </r>
    <r>
      <rPr>
        <b/>
        <i/>
        <sz val="9"/>
        <rFont val="Arial"/>
        <family val="2"/>
      </rPr>
      <t xml:space="preserve"> Voir contrat du pool</t>
    </r>
  </si>
  <si>
    <r>
      <t>POUVOIR DE REPRESENTATION</t>
    </r>
    <r>
      <rPr>
        <b/>
        <i/>
        <sz val="9"/>
        <rFont val="Arial"/>
        <family val="2"/>
      </rPr>
      <t xml:space="preserve">  Voir contrat du pool</t>
    </r>
  </si>
  <si>
    <r>
      <t xml:space="preserve">DISPOSITIONS PARTICULIERES </t>
    </r>
    <r>
      <rPr>
        <b/>
        <i/>
        <sz val="9"/>
        <rFont val="Arial"/>
        <family val="2"/>
      </rPr>
      <t xml:space="preserve"> Voir contrat du pool</t>
    </r>
  </si>
  <si>
    <t xml:space="preserve">Le mandat comprend les prestations suivantes, en référence à l'art. 7.4 du règlement SIA 108 : </t>
  </si>
  <si>
    <t>Etablissement des dossiers et plans de révision conformes à l'ouvrage réalisé.</t>
  </si>
  <si>
    <t>Etablissement du dossier de planification des travaux d'entretien.</t>
  </si>
  <si>
    <t>Electricité</t>
  </si>
  <si>
    <t>Chauffage</t>
  </si>
  <si>
    <t>Sanitaire</t>
  </si>
  <si>
    <t>Préparation des dossiers spéciaux pour la demande d'autorisation (rapport d'impact et technique).</t>
  </si>
  <si>
    <t>Collecte et comparaison de prix d'installations similaires et établissement de ratios.</t>
  </si>
  <si>
    <t>Vérification de l'adéquation du projet aux directives énergétiques et production des justificatifs nécessaires.</t>
  </si>
  <si>
    <t>Coordination interdisciplinaire des équipements et des installations.</t>
  </si>
  <si>
    <t>Participation à l'élaboration de dossiers de demandes de subvention et de certification.</t>
  </si>
  <si>
    <t>Analyse comparative de variantes d’entreprises.</t>
  </si>
  <si>
    <t xml:space="preserve">D’après le coût de l'ouvrage (art. 7 SIA 108) sur la base suivante : </t>
  </si>
  <si>
    <t>Degré de difficulté (art. 7.7 SIA 108)</t>
  </si>
  <si>
    <t>Facteur d'ajustement (art. 7.8 SIA 108), yc prestations complémentaires (4B1)</t>
  </si>
  <si>
    <t>Majoration pour prestations supplémentaires (4C1) et extraordinaires (4D)</t>
  </si>
  <si>
    <t xml:space="preserve">Majoration pour maintenance et transformation d'ouvrage (art. 7.14 SIA 108) </t>
  </si>
  <si>
    <t>Facteur i ou s (art. 7.9 et  7.10 SIA 108), en règle générale = 1.0</t>
  </si>
  <si>
    <t>ANNEXE 3 : PRESTATIONS DE L'INGENIEUR EN INSTALLATIONS</t>
  </si>
  <si>
    <r>
      <t xml:space="preserve">AUTRES DISPOSITIONS  </t>
    </r>
    <r>
      <rPr>
        <b/>
        <i/>
        <sz val="9"/>
        <rFont val="Arial"/>
        <family val="2"/>
      </rPr>
      <t>Voir contrat du pool</t>
    </r>
  </si>
  <si>
    <r>
      <t>r</t>
    </r>
    <r>
      <rPr>
        <sz val="6"/>
        <rFont val="Arial"/>
        <family val="2"/>
      </rPr>
      <t>0</t>
    </r>
    <r>
      <rPr>
        <sz val="9"/>
        <rFont val="Arial"/>
        <family val="2"/>
      </rPr>
      <t xml:space="preserve"> =</t>
    </r>
  </si>
  <si>
    <r>
      <t>r</t>
    </r>
    <r>
      <rPr>
        <sz val="6"/>
        <rFont val="Arial"/>
        <family val="2"/>
      </rPr>
      <t>1</t>
    </r>
    <r>
      <rPr>
        <sz val="9"/>
        <rFont val="Arial"/>
        <family val="2"/>
      </rPr>
      <t xml:space="preserve"> =</t>
    </r>
  </si>
  <si>
    <r>
      <t>r</t>
    </r>
    <r>
      <rPr>
        <sz val="6"/>
        <rFont val="Arial"/>
        <family val="2"/>
      </rPr>
      <t>2</t>
    </r>
    <r>
      <rPr>
        <sz val="9"/>
        <rFont val="Arial"/>
        <family val="2"/>
      </rPr>
      <t xml:space="preserve"> =</t>
    </r>
  </si>
  <si>
    <t>Technique MCRC</t>
  </si>
  <si>
    <t>Installations électro-mécaniques</t>
  </si>
  <si>
    <t>Participation à l'élaboration du cahier d'avant-projet de l'architecte comprenant les concepts énergétiques et techniques, ainsi que l'estimation des coûts.</t>
  </si>
  <si>
    <t>Participation à l'élaboration du cahier de projet définitif de l'architecte, comprenant les coûts d'exploitation et d'entretien, ainsi que les calculs de rentabilité.</t>
  </si>
  <si>
    <t>En dérogation et complément aux art. 4.31 et 4.32 du règlement SIA 108, l'approximation des coûts admise au stade de l'estimation des coûts (avant-projet) sera de ±10%. Elle sera de ±5% au stade du devis détaillé (projet).</t>
  </si>
  <si>
    <t xml:space="preserve">Les prestations extraordinaires accomplies avec l'accord du Maître de l'ouvrage et qui ne sont pas prévues par le présent contrat seront honorées d'après le temps effectif au tarif moyen indiqué. </t>
  </si>
  <si>
    <t>Optimisation de  l’exploitation  durant une année après mise en service pour  atteindre  les  objectifs du projet définitif :  principes  et  collecte  de  données,  dépouillement  et  propositions  d’amélioration, mise  en  pratique  de mesures,  contrôles  des  résultats.</t>
  </si>
  <si>
    <t>Ventilation/Climatisation/Froid</t>
  </si>
  <si>
    <t>Gestion de l'énergie et contrôles via l'outil informatique TENER (www.tener.ch)</t>
  </si>
  <si>
    <t>annexes</t>
  </si>
  <si>
    <t>Répartis  par  CFC  selon  les</t>
  </si>
  <si>
    <t>en qualité de représentant du pool de mandataire</t>
  </si>
  <si>
    <t>Par leur signature, le(s) représentant(s) du pool confirme(nt) avoir pris connaissance des dérogations aux règlements susmentionnés SIA telles qu'elles figurent dans le présent contrat et ses annexes.</t>
  </si>
  <si>
    <r>
      <t xml:space="preserve">ETENDUE DU CONTRAT  </t>
    </r>
    <r>
      <rPr>
        <b/>
        <i/>
        <sz val="9"/>
        <rFont val="Arial"/>
        <family val="2"/>
      </rPr>
      <t>Voir les annexes au présent contrat</t>
    </r>
  </si>
  <si>
    <r>
      <t xml:space="preserve">BASES DETERMINANTES POUR LE CALCUL DES HONORAIRES  </t>
    </r>
    <r>
      <rPr>
        <b/>
        <i/>
        <sz val="9"/>
        <rFont val="Arial"/>
        <family val="2"/>
      </rPr>
      <t>Voir les annexes au présent contrat</t>
    </r>
  </si>
  <si>
    <r>
      <t xml:space="preserve">BASES ADOPTEES POUR LE CALCUL DES HONORAIRES  </t>
    </r>
    <r>
      <rPr>
        <b/>
        <i/>
        <sz val="9"/>
        <rFont val="Arial"/>
        <family val="2"/>
      </rPr>
      <t>Voir les annexes au présent contrat</t>
    </r>
  </si>
  <si>
    <r>
      <t xml:space="preserve">ADAPTATION DES HONORAIRES  </t>
    </r>
    <r>
      <rPr>
        <b/>
        <i/>
        <sz val="9"/>
        <rFont val="Arial"/>
        <family val="2"/>
      </rPr>
      <t>Voir les annexes au présent contrat</t>
    </r>
  </si>
  <si>
    <r>
      <t xml:space="preserve">ESTIMATION DE COUTS  </t>
    </r>
    <r>
      <rPr>
        <b/>
        <i/>
        <sz val="9"/>
        <rFont val="Arial"/>
        <family val="2"/>
      </rPr>
      <t>Voir les annexes au présent contrat</t>
    </r>
  </si>
  <si>
    <r>
      <t xml:space="preserve">FRAIS  </t>
    </r>
    <r>
      <rPr>
        <b/>
        <i/>
        <sz val="9"/>
        <rFont val="Arial"/>
        <family val="2"/>
      </rPr>
      <t>Voir les annexes au présent contrat</t>
    </r>
  </si>
  <si>
    <r>
      <t xml:space="preserve">PRESCRIPTIONS  </t>
    </r>
    <r>
      <rPr>
        <b/>
        <i/>
        <sz val="9"/>
        <rFont val="Arial"/>
        <family val="2"/>
      </rPr>
      <t>Voir les annexes au présent contrat</t>
    </r>
  </si>
  <si>
    <r>
      <t xml:space="preserve">TEMPS DE DEPLACEMENT  </t>
    </r>
    <r>
      <rPr>
        <b/>
        <i/>
        <sz val="9"/>
        <rFont val="Arial"/>
        <family val="2"/>
      </rPr>
      <t>Voir les annexes au présent contrat</t>
    </r>
  </si>
  <si>
    <t>En dérogation à l'article 4.2 du règlement SIA 112, la publication de documents relatifs à l'ouvrage n'est autorisée qu'avec l'accord du Maître d’ouvrage. Le nom de ce dernier doit être mentionné.</t>
  </si>
  <si>
    <t>En dérogation à l'article 4.4 du règlement  SIA 112.</t>
  </si>
  <si>
    <t xml:space="preserve">Voir calcul détaillé en annexe au présent contrat. </t>
  </si>
  <si>
    <r>
      <t xml:space="preserve">FIXATION DES HONORAIRES  </t>
    </r>
    <r>
      <rPr>
        <b/>
        <i/>
        <sz val="9"/>
        <rFont val="Arial"/>
        <family val="2"/>
      </rPr>
      <t>Voir les annexes au présent contrat</t>
    </r>
  </si>
  <si>
    <t>Honoraires selon annexes</t>
  </si>
  <si>
    <t>Le mandat peut être révoqué ou répudié en tout temps. Celle des parties qui révoque ou répudie le contrat en temps inopportun doit toutefois indemniser l'autre du dommage qu'elle lui cause (article 404, alinéas 1 et 2 CO).</t>
  </si>
  <si>
    <t>Table des matières</t>
  </si>
  <si>
    <t>Annexe 3 : Prestations de l'ingénieur en installations</t>
  </si>
  <si>
    <t>Annexe supplémentaire</t>
  </si>
  <si>
    <t>ANNEXE</t>
  </si>
  <si>
    <t>: PRESTATIONS</t>
  </si>
  <si>
    <t>Honoraires</t>
  </si>
  <si>
    <t>Libellé de l'affaire</t>
  </si>
  <si>
    <t>Contrat n°</t>
  </si>
  <si>
    <t>Avenant n°</t>
  </si>
  <si>
    <t>IBAN n°</t>
  </si>
  <si>
    <r>
      <t xml:space="preserve">(Cette annexe peut être dupliquée autant de fois que nécessaire en créant une copie de la feuille. Pour ceci, utiliser le clique droit de la souris qui doit être positionnée sur le nom de la feuille puis sélectionner </t>
    </r>
    <r>
      <rPr>
        <i/>
        <sz val="10"/>
        <rFont val="Arial"/>
        <family val="2"/>
      </rPr>
      <t>Déplacer ou copier ...</t>
    </r>
    <r>
      <rPr>
        <sz val="10"/>
        <rFont val="Arial"/>
        <family val="2"/>
      </rPr>
      <t xml:space="preserve">, ensuite sélectionner </t>
    </r>
    <r>
      <rPr>
        <i/>
        <sz val="10"/>
        <rFont val="Arial"/>
        <family val="2"/>
      </rPr>
      <t>(en dernier)</t>
    </r>
    <r>
      <rPr>
        <sz val="10"/>
        <rFont val="Arial"/>
        <family val="2"/>
      </rPr>
      <t xml:space="preserve"> puis cocher </t>
    </r>
    <r>
      <rPr>
        <i/>
        <sz val="10"/>
        <rFont val="Arial"/>
        <family val="2"/>
      </rPr>
      <t>Créer une copie</t>
    </r>
    <r>
      <rPr>
        <sz val="10"/>
        <rFont val="Arial"/>
        <family val="2"/>
      </rPr>
      <t xml:space="preserve"> et cliquer sur </t>
    </r>
    <r>
      <rPr>
        <i/>
        <sz val="10"/>
        <rFont val="Arial"/>
        <family val="2"/>
      </rPr>
      <t>OK</t>
    </r>
    <r>
      <rPr>
        <sz val="10"/>
        <rFont val="Arial"/>
        <family val="2"/>
      </rPr>
      <t>)</t>
    </r>
  </si>
  <si>
    <t>F1.20 Contrat relatif aux prestations du pool de mandataire</t>
  </si>
  <si>
    <t>Annexe 2 : Prestations de l'ingénieur civil</t>
  </si>
  <si>
    <t xml:space="preserve"> - à déduire sur ses honoraires</t>
  </si>
  <si>
    <t>ou de</t>
  </si>
  <si>
    <t>Général</t>
  </si>
  <si>
    <t>Prise en compte du développement durable</t>
  </si>
  <si>
    <t>Prise en compte des directives pour les constructions</t>
  </si>
  <si>
    <t>Gestion des plans DAO selon la charte graphique de l’Etat de Vaud/CHUV</t>
  </si>
  <si>
    <t>Projet + exécution</t>
  </si>
  <si>
    <t xml:space="preserve">Elaboration du dossier de sécurité, récolte des données, établissement du rapport en fonction des différentes phases </t>
  </si>
  <si>
    <r>
      <t xml:space="preserve">Etablissement du dossier de sécurité lié au bâtiment et à l’exploitation </t>
    </r>
    <r>
      <rPr>
        <sz val="8"/>
        <rFont val="Arial"/>
        <family val="2"/>
      </rPr>
      <t>(plans compartimentage ECA, asservissements, exutoires de secours, appels malade, plans d’interventions,…)</t>
    </r>
  </si>
  <si>
    <t>CHUV</t>
  </si>
  <si>
    <t>Directrice des constructions, ingénierie, technique et sécurité</t>
  </si>
  <si>
    <t>C. Borghini Polier</t>
  </si>
  <si>
    <t>Architecte</t>
  </si>
  <si>
    <t>Chef de projet &amp;              président de la COCO                         A RAJOUTER</t>
  </si>
  <si>
    <t xml:space="preserve">Etablissement d'un devis révisé conforme à l'art. 4.32 du règlement SIA N° 102 sur la base des offres reçues. </t>
  </si>
  <si>
    <t>Inventaire et relevé de l’état existant</t>
  </si>
  <si>
    <t xml:space="preserve">Le mandataire est autorisé à passer lui-même commande de travaux et fournitures dans les limites du budget accordé jusqu'à concurrence de HT CHF 3'000.-. </t>
  </si>
  <si>
    <t>Délais généraux du maître de l'ouvrage.</t>
  </si>
  <si>
    <t>Délais contractuels du mandataire.</t>
  </si>
  <si>
    <t>Ils sont autorisés à passer eux-même commande de travaux et fournitures dans les limites du budget accordé jusqu'à concurrence de HT CHF 3'000.-.</t>
  </si>
  <si>
    <t>Catherine Borghini Polier - Directrice CIT-S</t>
  </si>
  <si>
    <t xml:space="preserve">Frederic Prod'Hom - Adjoint aux constructions </t>
  </si>
  <si>
    <t>ETAT DE VAUD - DSAS - CHUV - CITS</t>
  </si>
  <si>
    <t>Seuil MP</t>
  </si>
  <si>
    <t>1. OMC</t>
  </si>
  <si>
    <t>6. non soumis à l'OMC</t>
  </si>
  <si>
    <t>1. Ouverte</t>
  </si>
  <si>
    <t>4. Gré à Gré</t>
  </si>
  <si>
    <t>2. Selective</t>
  </si>
  <si>
    <t>3. Invitation</t>
  </si>
  <si>
    <t xml:space="preserve">Chef de projet &amp;              président de la COCO                         </t>
  </si>
  <si>
    <t xml:space="preserve">Chef de projet &amp;              président de la COCO                </t>
  </si>
  <si>
    <t>PROTECTION DES TRAVAILLEURS, CONDITIONS DE TRAVAIL ET DE SALAIRE, ET EGALITE DE TRAITEMENT ENTRE HOMMES ET FEMMES</t>
  </si>
  <si>
    <t>13.1</t>
  </si>
  <si>
    <t>ENGAGEMENT DU MANDATAIRE</t>
  </si>
  <si>
    <t>Pour les prestations fournies en Suisse, le mandataire s'engage à observer les dispositions relatives à la protection des travailleurs et les conditions de travail et de salaire en vigueur au lieu où le marché est fourni, ainsi que l’égalité de salaires entre hommes et femmes. Les conditions de travail et de salaire sont celles fixées pour les conventions collectives et les contrats-types de travail; en leur absence, ce sont les prescriptions usuelles de la branche professionnelle qui s’appliquent.</t>
  </si>
  <si>
    <t>Le mandataire déclare avoir payé les cotisations sociales et les primes d'assurance, ainsi que les autres contributions prévues par les conventions collectives de travail étendues et les contrats-cadres de travail, s’ils existent, de même que la taxe sur la valeur ajoutée, si cette dernière est applicable.</t>
  </si>
  <si>
    <t>Pour les prestations exécutées à l’étranger, le mandataire s’engage à observer au minimum les conventions fondamentales de l’Organisation internationale du travail mentionnées à l’annexe 2 du règlement du 7 juillet 2004 d’application de la loi du 24 juin 1996 sur les marchés publics (RSV 726.01.1 ; RLMP-VD).</t>
  </si>
  <si>
    <t>13.2</t>
  </si>
  <si>
    <t>OBLIGATION DU MANDATAIRE</t>
  </si>
  <si>
    <t>Si le mandataire fait appel à des tiers, notamment à des sous-traitants, pour l'exécution du contrat, il s’assure que ceux-ci respectent toutes les obligations mentionnées aux art. 13.1 al. 1 à 3, en les surveillant et en organisant des contrôles à cet effet. Le mandataire oblige par contrat ses sous-traitants à respecter les obligations susmentionnées.</t>
  </si>
  <si>
    <t>Sur demande le mandataire doit prouver que lui et ses sous-traitants respectent les dispositions relatives à la protection des travailleurs et aux conditions de travail et de salaire, et que leurs cotisations aux institutions sociales et leurs impôts ont été payés.</t>
  </si>
  <si>
    <t>13.3</t>
  </si>
  <si>
    <t>PEINE CONVENTIONNELLE</t>
  </si>
  <si>
    <t>Pour chaque violation par le mandataire ou par l’un de ses sous-traitants de l’une des obligations mentionnées à l’art. 6 RLMP-VD, le mandataire doit payer au maître de l'ouvrage une peine conventionnelle calculée sur la base du montant net après rabais du présent contrat et s’élevant à:</t>
  </si>
  <si>
    <t>- 10% pour les contrats inférieurs à CHF 250'000.- HT après rabais;</t>
  </si>
  <si>
    <t xml:space="preserve">- un montant fixe de CHF 25'000.- pour les contrats entre CHF 250'000.- et 500'000.- HT après rabais; </t>
  </si>
  <si>
    <t>soit pour le présent contrat ou avenant:</t>
  </si>
  <si>
    <t xml:space="preserve">CHF </t>
  </si>
  <si>
    <t>La peine conventionnelle est exigible au jour de la violation desdites obligations et sera facturée par le maître de l'ouvrage au mandataire.</t>
  </si>
  <si>
    <t xml:space="preserve">La peine conventionnelle n'est pas soumise à la TVA (LTVA art. 18 al. 2 let. I). </t>
  </si>
  <si>
    <t>Graphique de calcul de la peine conventionnelle :</t>
  </si>
  <si>
    <t>Le(s) représentant(s) du pool :</t>
  </si>
  <si>
    <t>21.</t>
  </si>
  <si>
    <r>
      <t xml:space="preserve">PROTECTION DES TRAVAILLEURS, CONDITIONS DE TRAVAIL ET DE SALAIRE, ET EGALITE DE TRAITEMENT ENTRE HOMMES ET FEMMES </t>
    </r>
    <r>
      <rPr>
        <b/>
        <i/>
        <sz val="9"/>
        <rFont val="Arial"/>
        <family val="2"/>
      </rPr>
      <t>Voir contrat du pool</t>
    </r>
  </si>
  <si>
    <t xml:space="preserve">Affaire GMAO / IDB </t>
  </si>
  <si>
    <t>ANNEXE 4 : PRESTATIONS DE L'INGENIEUR EN INSTALLATIONS</t>
  </si>
  <si>
    <t>296.5</t>
  </si>
  <si>
    <t>496.5</t>
  </si>
  <si>
    <t>en qualité d'architecte paysagiste mandataire</t>
  </si>
  <si>
    <t xml:space="preserve">Le mandat comprend les prestations suivantes, en référence à l'art. 4 du règlement SIA 105 : </t>
  </si>
  <si>
    <t>Prestations ordinaires selon SIA 105,</t>
  </si>
  <si>
    <t>art. 4.2.3 à 4.2.5</t>
  </si>
  <si>
    <t xml:space="preserve">Etablissement d'un devis révisé conforme à l'art. 4.2.3 du règlement SIA N° 105 sur la base des offres reçues. </t>
  </si>
  <si>
    <t>Participation à l'élaboration du cahier d'avant-projet de l'architecte.</t>
  </si>
  <si>
    <t>Participation à l'élaboration du cahier de projet définitif de l'architecte.</t>
  </si>
  <si>
    <t>Détermination des coûts d'exploitation et d'entretien.</t>
  </si>
  <si>
    <t xml:space="preserve">D’après le coût de l'ouvrage (art. 7 SIA 105) sur la base suivante : </t>
  </si>
  <si>
    <t>Degré de difficulté (art. 7.8 SIA 105)</t>
  </si>
  <si>
    <t>Facteur d'ajustement (art. 7.10 SIA 105), yc prestations complémentaires (4B)</t>
  </si>
  <si>
    <t xml:space="preserve">Majoration pour transformation (art. 7.16 SIA 105) </t>
  </si>
  <si>
    <t>Facteur i ou s (art. 7.11 et  7.12 SIA 105), en règle générale  = 1.0</t>
  </si>
  <si>
    <t xml:space="preserve">Voir calcul détaillé en annexe au contrat. </t>
  </si>
  <si>
    <t>En dérogation aux art. 4.2.31 et 4.2.32 du règlement SIA 105, l'approximation des coûts admise au stade de l'estimation sommaire des coûts (recherche de partis) sera de ±20%. Elle sera de ±10% au stade de l'estimation des coûts (avant-projet) et de ±5% au stade du devis détaillé (projet).</t>
  </si>
  <si>
    <t>Evolution du règlement SIA 105</t>
  </si>
  <si>
    <t xml:space="preserve">En cas de modification du règlement SIA 105, la nouvelle application sera subordonnée à son acceptation par le mandant. </t>
  </si>
  <si>
    <t>ANNEXE 3 : PRESTATIONS PRESTATIONS DE L'ARCHITECTE PAYSAGISTE</t>
  </si>
  <si>
    <r>
      <t xml:space="preserve">BASE DU CONTRAT </t>
    </r>
    <r>
      <rPr>
        <b/>
        <i/>
        <sz val="9"/>
        <rFont val="Arial"/>
        <family val="2"/>
      </rPr>
      <t>Voir contrat du pool</t>
    </r>
  </si>
  <si>
    <r>
      <t xml:space="preserve">PUBLICATIONS </t>
    </r>
    <r>
      <rPr>
        <b/>
        <i/>
        <sz val="9"/>
        <rFont val="Arial"/>
        <family val="2"/>
      </rPr>
      <t>Voir contrat du pool</t>
    </r>
  </si>
  <si>
    <r>
      <t xml:space="preserve">ACOMPTES, GARANTIES ET PAIEMENT DU SOLDE </t>
    </r>
    <r>
      <rPr>
        <b/>
        <i/>
        <sz val="9"/>
        <rFont val="Arial"/>
        <family val="2"/>
      </rPr>
      <t>Voir contrat du pool</t>
    </r>
  </si>
  <si>
    <r>
      <t xml:space="preserve">RESILIATION </t>
    </r>
    <r>
      <rPr>
        <b/>
        <i/>
        <sz val="9"/>
        <rFont val="Arial"/>
        <family val="2"/>
      </rPr>
      <t>Voir contrat du pool</t>
    </r>
  </si>
  <si>
    <r>
      <t xml:space="preserve">DELAIS </t>
    </r>
    <r>
      <rPr>
        <b/>
        <i/>
        <sz val="9"/>
        <rFont val="Arial"/>
        <family val="2"/>
      </rPr>
      <t>Voir contrat du pool</t>
    </r>
  </si>
  <si>
    <r>
      <t xml:space="preserve">POUVOIR DE REPRESENTATION  </t>
    </r>
    <r>
      <rPr>
        <b/>
        <i/>
        <sz val="9"/>
        <rFont val="Arial"/>
        <family val="2"/>
      </rPr>
      <t xml:space="preserve">Voir contrat </t>
    </r>
  </si>
  <si>
    <t>du pool</t>
  </si>
  <si>
    <r>
      <t xml:space="preserve">DISPOSITIONS PARTICULIERES  </t>
    </r>
    <r>
      <rPr>
        <b/>
        <i/>
        <sz val="9"/>
        <rFont val="Arial"/>
        <family val="2"/>
      </rPr>
      <t xml:space="preserve">Voir contrat </t>
    </r>
  </si>
  <si>
    <t>Prestations ordinaires selon SIA 108</t>
  </si>
  <si>
    <t xml:space="preserve">Chef de projet &amp;              président de la COMPRO                      </t>
  </si>
  <si>
    <t>- 5% pour les contrats supérieurs à CHF 500'000.- HT après rabais; jusqu’à un montant maximal de CHF 100'000.- par violation</t>
  </si>
  <si>
    <t>En cas de récidive [***], le pouvoir adjudicateur a la faculté de majorer le montant de la peine conventionnelle de 25%.</t>
  </si>
  <si>
    <t>Règlement SIA n°102/2014</t>
  </si>
  <si>
    <t>Règlement SIA n°103/2014</t>
  </si>
  <si>
    <t>Règlement SIA n°105/2014</t>
  </si>
  <si>
    <t>Règlement SIA n°108/2014</t>
  </si>
  <si>
    <t>Les prestations supplémentaires font partie du présent contrat. Le facteur d'ajustement r1 sous chiffre 6, tient déjà compte des prestations citées ci-après</t>
  </si>
  <si>
    <t>Hors contrat au tarif temps</t>
  </si>
  <si>
    <t>Les prestations ci-après (à préciser selon les cas) font partie du présent contrat. Le facteur d'ajustement r1 sous chiffre 6, tient compte des prestations citées ci-après :</t>
  </si>
  <si>
    <t>Les honoraires s'établissent sur la base de l'offre des mandataires telle que reprise sous points 6-7.</t>
  </si>
  <si>
    <t>Hausses contractuelles</t>
  </si>
  <si>
    <t>Hausses contractuelles:</t>
  </si>
  <si>
    <t xml:space="preserve">En dérogation à l'art. 1.9 du règlement SIA 102, le délai de 5 ans compte dès l'acceptation par le mandant de l'élimination des défauts constatés lors de la remise de l'objet au Maître de l'ouvrage. </t>
  </si>
  <si>
    <t>En dérogation à l'art. 5.4 du règlement SIA 102, les frais de déplacement, de repas et de logement pris à l'extérieur ne sont pas indemnisés</t>
  </si>
  <si>
    <t xml:space="preserve">En cas d'accord particulier, préciser : </t>
  </si>
  <si>
    <t>Les frais de reproduction sont indémnisés selon accord entre les parties, ou remboursables, à défaut, aux prix des commerces spécialisés</t>
  </si>
  <si>
    <t xml:space="preserve">En dérogation à l'art. 5.5 du règlement SIA 102, dans l'application du tarif coût, les temps de déplacement ne sont pas indemnisés. Demeurent réservés les cas où les honoraires sont calculés d'après le temps employé. </t>
  </si>
  <si>
    <t>Les modalités relatives à l'échange et à la sauvegarde électronique des données, ainsi qu'à la répartition des frais y relatifs, sont précisées dans les directives administratives du Maître de l'ouvrage. Le mandataire est tenu de transmettre à la fin de chaque phase les plans en format numérique (dwg).</t>
  </si>
  <si>
    <t>Clause de confidentialité</t>
  </si>
  <si>
    <t>Hausses contractuelles :</t>
  </si>
  <si>
    <t xml:space="preserve">En dérogation à l'art. 1.9 du règlement SIA 103, le délai de 5 ans compte dès l'acceptation par le mandant de l'élimination des défauts constatés lors de la remise de l'objet au Maître de l'ouvrage. </t>
  </si>
  <si>
    <t xml:space="preserve">En dérogation à l'art. 5.5 du règlement SIA 103, dans l'application du tarif coût, les temps de déplacement ne sont pas indemnisés. Demeurent réservés les cas où les honoraires sont calculés d'après le temps employé. </t>
  </si>
  <si>
    <t xml:space="preserve">En dérogation à l'art. 5.4 du règlement SIA 103, les frais de repas et de logement dans le canton ne sont pas indemnisés. </t>
  </si>
  <si>
    <t>Les prestations supplémentaires font partie du présent contrat. Le facteur d'ajustement r1 sous chiffre 6, tient déjà compte des prestations citées ci-après :</t>
  </si>
  <si>
    <t xml:space="preserve">En dérogation à l'art. 1.9 du règlement SIA 105, le délai de 5 ans compte dès l'acceptation par le mandant de l'élimination des défauts constatés lors de la remise de l'objet au Maître de l'ouvrage. </t>
  </si>
  <si>
    <t xml:space="preserve">En dérogation à l'art. 5.4 du règlement SIA 105, les frais de repas et de logement dans le canton ne sont pas indemnisés. </t>
  </si>
  <si>
    <t>Les réglements SIA édition 2014, ci-après, à l'exception des articles mentionnés dans le présent contrat et ses annexes : SIA 102, SIA 103, SIA 108 et SIA 112.</t>
  </si>
  <si>
    <t>Hausses contractuelle :</t>
  </si>
  <si>
    <t xml:space="preserve">En dérogation à l'art. 1.9 du règlement SIA 108, le délai de 5 ans compte dès l'acceptation par le mandant de l'élimination des défauts constatés lors de la remise de l'objet au Maître de l'ouvrage. </t>
  </si>
  <si>
    <t xml:space="preserve">En dérogation à l'art. 5.4 du règlement SIA 108, les frais de repas et de logement dans le canton ne sont pas indemnisés. </t>
  </si>
  <si>
    <t xml:space="preserve">En dérogation à l'art. 5.5 du règlement SIA 108, dans l'application du tarif coût, les temps de déplacement ne sont pas indemnisés. Demeurent réservés les cas où les honoraires sont calculés d'après le temps employé. </t>
  </si>
  <si>
    <t>Conformément à l'art. 1.10 des règlements SIA :</t>
  </si>
  <si>
    <t>En dérogation à l'art. 1.10 des règlements SIA :</t>
  </si>
  <si>
    <t>Les prestations complémentaires font partie du présent contrat. Le facteur d'ajustement r0 sous chiffre 6, tient compte des prestations citées ci-après (selon art. 7.10 SIA 102).</t>
  </si>
  <si>
    <t>Les prestations complémentaires font partie du présent contrat. Le facteur d'ajustement r0 sous chiffre 6, tient compte des prestations citées ci-après (selon art. 7.10 SIA 103).</t>
  </si>
  <si>
    <t>Les prestations complémentaires font partie du présent contrat. Le facteur d'ajustement r0 sous chiffre 6, tient compte des prestations citées ci-après (selon art. 7.10 SIA 105).</t>
  </si>
  <si>
    <t xml:space="preserve">En dérogation à l'art. 5.5 du règlement SIA 105, dans l'application du tarif coût, les temps de déplacement ne sont pas indemnisés. Demeurent réservés les cas où les honoraires sont calculés d'après le temps employé. </t>
  </si>
  <si>
    <t>Les prestations complémentaires font partie du présent contrat. Le facteur d'ajustement r0 sous chiffre 6, tient compte des prestations citées ci-après (selon art. 7.10 SIA 108).</t>
  </si>
  <si>
    <t>7.7%</t>
  </si>
  <si>
    <t>Pierre Louison - Directeur adjoint CIT-S</t>
  </si>
  <si>
    <t>5. Gré à Gré art.*8</t>
  </si>
  <si>
    <t>Pierre Louison - Directeur Adjoint CIT-S</t>
  </si>
  <si>
    <t>6. Gré à gGré conc.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</si>
</sst>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dd\ mmmm\ yyyy"/>
    <numFmt numFmtId="167" formatCode="dd/mm/yyyy;@"/>
  </numFmts>
  <fonts count="27">
    <font>
      <sz val="10"/>
      <name val="Arial"/>
    </font>
    <font>
      <sz val="9"/>
      <name val="Arial"/>
      <family val="2"/>
    </font>
    <font>
      <b/>
      <sz val="9"/>
      <color indexed="9"/>
      <name val="Arial"/>
      <family val="2"/>
    </font>
    <font>
      <sz val="8"/>
      <color indexed="9"/>
      <name val="Arial"/>
      <family val="2"/>
    </font>
    <font>
      <sz val="9"/>
      <name val="Arial"/>
      <family val="2"/>
    </font>
    <font>
      <b/>
      <sz val="9"/>
      <name val="Arial"/>
      <family val="2"/>
    </font>
    <font>
      <u/>
      <sz val="9"/>
      <name val="Arial"/>
      <family val="2"/>
    </font>
    <font>
      <sz val="8"/>
      <name val="Arial"/>
      <family val="2"/>
    </font>
    <font>
      <sz val="9"/>
      <name val="Wingdings"/>
      <charset val="2"/>
    </font>
    <font>
      <sz val="7.5"/>
      <name val="Arial"/>
      <family val="2"/>
    </font>
    <font>
      <sz val="9"/>
      <color indexed="12"/>
      <name val="Arial"/>
      <family val="2"/>
    </font>
    <font>
      <b/>
      <sz val="9"/>
      <color indexed="12"/>
      <name val="Arial"/>
      <family val="2"/>
    </font>
    <font>
      <u/>
      <sz val="10"/>
      <color indexed="12"/>
      <name val="Arial"/>
      <family val="2"/>
    </font>
    <font>
      <sz val="8"/>
      <color indexed="9"/>
      <name val="Arial"/>
      <family val="2"/>
    </font>
    <font>
      <u/>
      <sz val="9"/>
      <name val="Arial"/>
      <family val="2"/>
    </font>
    <font>
      <sz val="9"/>
      <color indexed="9"/>
      <name val="Arial"/>
      <family val="2"/>
    </font>
    <font>
      <sz val="9"/>
      <color indexed="9"/>
      <name val="Arial"/>
      <family val="2"/>
    </font>
    <font>
      <sz val="9"/>
      <name val="Times New Roman"/>
      <family val="1"/>
    </font>
    <font>
      <b/>
      <i/>
      <sz val="9"/>
      <name val="Arial"/>
      <family val="2"/>
    </font>
    <font>
      <b/>
      <sz val="9"/>
      <name val="Arial"/>
      <family val="2"/>
    </font>
    <font>
      <b/>
      <sz val="9"/>
      <color indexed="8"/>
      <name val="Arial,Bold"/>
    </font>
    <font>
      <sz val="6"/>
      <name val="Arial"/>
      <family val="2"/>
    </font>
    <font>
      <b/>
      <sz val="12"/>
      <name val="Arial"/>
      <family val="2"/>
    </font>
    <font>
      <b/>
      <u/>
      <sz val="12"/>
      <name val="Arial"/>
      <family val="2"/>
    </font>
    <font>
      <sz val="10"/>
      <name val="Arial"/>
      <family val="2"/>
    </font>
    <font>
      <i/>
      <sz val="10"/>
      <name val="Arial"/>
      <family val="2"/>
    </font>
    <font>
      <b/>
      <sz val="8"/>
      <color indexed="9"/>
      <name val="Arial"/>
      <family val="2"/>
    </font>
  </fonts>
  <fills count="4">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s>
  <borders count="5">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337">
    <xf numFmtId="0" fontId="0" fillId="0" borderId="0" xfId="0"/>
    <xf numFmtId="0" fontId="0" fillId="0" borderId="0" xfId="0" applyFill="1" applyProtection="1"/>
    <xf numFmtId="0" fontId="8" fillId="0" borderId="0" xfId="0" applyFont="1" applyFill="1" applyBorder="1" applyAlignment="1" applyProtection="1">
      <alignment horizontal="center" vertical="top"/>
    </xf>
    <xf numFmtId="0" fontId="1" fillId="0" borderId="0" xfId="0" applyFont="1" applyFill="1" applyAlignment="1" applyProtection="1">
      <alignment horizontal="justify" vertical="top"/>
    </xf>
    <xf numFmtId="0" fontId="1" fillId="0" borderId="0" xfId="0" applyFont="1" applyAlignment="1" applyProtection="1">
      <alignment vertical="top"/>
    </xf>
    <xf numFmtId="0" fontId="8" fillId="0" borderId="0" xfId="0" applyFont="1" applyAlignment="1" applyProtection="1">
      <alignment horizontal="center" vertical="top"/>
    </xf>
    <xf numFmtId="0" fontId="5" fillId="0" borderId="0" xfId="0" applyFont="1" applyAlignment="1" applyProtection="1">
      <alignment vertical="top"/>
    </xf>
    <xf numFmtId="49" fontId="1" fillId="0" borderId="0" xfId="0" applyNumberFormat="1" applyFont="1" applyFill="1" applyAlignment="1" applyProtection="1">
      <alignment vertical="top"/>
    </xf>
    <xf numFmtId="0" fontId="6" fillId="0" borderId="0" xfId="0" applyFont="1" applyFill="1" applyBorder="1" applyAlignment="1" applyProtection="1">
      <alignment vertical="top"/>
    </xf>
    <xf numFmtId="0" fontId="6" fillId="0" borderId="0" xfId="0" applyFont="1" applyAlignment="1" applyProtection="1">
      <alignment horizontal="left" vertical="top"/>
    </xf>
    <xf numFmtId="0" fontId="6" fillId="0" borderId="0" xfId="0" applyFont="1" applyAlignment="1" applyProtection="1">
      <alignment vertical="top"/>
    </xf>
    <xf numFmtId="0" fontId="4" fillId="0" borderId="0" xfId="0" applyFont="1" applyAlignment="1" applyProtection="1">
      <alignment horizontal="left" vertical="top"/>
    </xf>
    <xf numFmtId="0" fontId="4" fillId="0" borderId="0" xfId="0" applyFont="1" applyFill="1" applyAlignment="1" applyProtection="1">
      <alignment vertical="top"/>
    </xf>
    <xf numFmtId="0" fontId="1" fillId="0" borderId="0" xfId="0" applyFont="1" applyFill="1" applyAlignment="1" applyProtection="1">
      <alignment vertical="top"/>
    </xf>
    <xf numFmtId="0" fontId="1" fillId="0" borderId="0" xfId="0" applyNumberFormat="1" applyFont="1" applyFill="1" applyAlignment="1" applyProtection="1">
      <alignment vertical="top"/>
    </xf>
    <xf numFmtId="0" fontId="5" fillId="0" borderId="0" xfId="0" applyFont="1" applyAlignment="1" applyProtection="1">
      <alignment horizontal="left" vertical="top"/>
    </xf>
    <xf numFmtId="49" fontId="5" fillId="0" borderId="0" xfId="0" applyNumberFormat="1" applyFont="1" applyAlignment="1" applyProtection="1">
      <alignment horizontal="left" vertical="top"/>
    </xf>
    <xf numFmtId="0" fontId="1" fillId="0" borderId="0" xfId="0" applyFont="1" applyAlignment="1" applyProtection="1">
      <alignment horizontal="left" vertical="top"/>
    </xf>
    <xf numFmtId="0" fontId="4" fillId="0" borderId="0" xfId="0" applyFont="1" applyAlignment="1" applyProtection="1">
      <alignment horizontal="center" vertical="top"/>
    </xf>
    <xf numFmtId="0" fontId="14" fillId="0" borderId="0" xfId="0" applyFont="1" applyAlignment="1" applyProtection="1">
      <alignment horizontal="left" vertical="top"/>
    </xf>
    <xf numFmtId="0" fontId="4" fillId="0" borderId="0" xfId="0" applyFont="1" applyAlignment="1" applyProtection="1">
      <alignment vertical="top"/>
    </xf>
    <xf numFmtId="49" fontId="1" fillId="0" borderId="0" xfId="0" applyNumberFormat="1" applyFont="1" applyFill="1" applyAlignment="1" applyProtection="1">
      <alignment horizontal="justify" vertical="top"/>
    </xf>
    <xf numFmtId="0" fontId="1" fillId="0" borderId="0" xfId="0" applyFont="1" applyFill="1" applyBorder="1" applyAlignment="1" applyProtection="1">
      <alignment vertical="top"/>
    </xf>
    <xf numFmtId="49" fontId="5" fillId="0" borderId="0" xfId="0" applyNumberFormat="1" applyFont="1" applyAlignment="1" applyProtection="1">
      <alignment vertical="top"/>
    </xf>
    <xf numFmtId="49" fontId="5" fillId="0" borderId="0" xfId="0" applyNumberFormat="1" applyFont="1" applyFill="1" applyAlignment="1" applyProtection="1">
      <alignment vertical="top"/>
    </xf>
    <xf numFmtId="49" fontId="5" fillId="0" borderId="0" xfId="0" applyNumberFormat="1" applyFont="1" applyBorder="1" applyAlignment="1" applyProtection="1">
      <alignment horizontal="left" vertical="top"/>
    </xf>
    <xf numFmtId="0" fontId="22" fillId="0" borderId="0" xfId="0" applyFont="1"/>
    <xf numFmtId="0" fontId="23" fillId="0" borderId="0" xfId="0" applyFont="1" applyAlignment="1">
      <alignment horizontal="center"/>
    </xf>
    <xf numFmtId="0" fontId="22" fillId="0" borderId="0" xfId="1" applyFont="1" applyAlignment="1" applyProtection="1">
      <protection locked="0"/>
    </xf>
    <xf numFmtId="0" fontId="24" fillId="0" borderId="0" xfId="0" applyFont="1" applyAlignment="1">
      <alignment wrapText="1"/>
    </xf>
    <xf numFmtId="0" fontId="4" fillId="0" borderId="0" xfId="0" applyFont="1" applyAlignment="1">
      <alignment vertical="top"/>
    </xf>
    <xf numFmtId="0" fontId="0" fillId="0" borderId="0" xfId="0" applyFill="1" applyAlignment="1" applyProtection="1">
      <alignment vertical="top"/>
    </xf>
    <xf numFmtId="0" fontId="0" fillId="0" borderId="0" xfId="0" applyFill="1" applyAlignment="1" applyProtection="1">
      <alignment vertical="top" wrapText="1"/>
    </xf>
    <xf numFmtId="0" fontId="9" fillId="0" borderId="0" xfId="0" applyFont="1" applyFill="1" applyAlignment="1" applyProtection="1">
      <alignment vertical="top"/>
    </xf>
    <xf numFmtId="0" fontId="2" fillId="2" borderId="0" xfId="0" applyFont="1" applyFill="1" applyAlignment="1" applyProtection="1">
      <alignment horizontal="center" vertical="top"/>
    </xf>
    <xf numFmtId="0" fontId="1" fillId="0" borderId="0" xfId="0" applyFont="1" applyFill="1" applyAlignment="1" applyProtection="1">
      <alignment horizontal="right" vertical="top"/>
    </xf>
    <xf numFmtId="0" fontId="1" fillId="0" borderId="0" xfId="0" applyFont="1" applyFill="1" applyAlignment="1" applyProtection="1">
      <alignment horizontal="left" vertical="top"/>
    </xf>
    <xf numFmtId="0" fontId="5" fillId="0" borderId="0" xfId="0" applyFont="1" applyFill="1" applyAlignment="1" applyProtection="1">
      <alignment vertical="top"/>
    </xf>
    <xf numFmtId="49" fontId="5" fillId="0" borderId="0" xfId="0" applyNumberFormat="1" applyFont="1" applyFill="1" applyBorder="1" applyAlignment="1" applyProtection="1">
      <alignment horizontal="right" vertical="top"/>
    </xf>
    <xf numFmtId="49" fontId="4" fillId="0" borderId="0" xfId="0" applyNumberFormat="1" applyFont="1" applyFill="1" applyBorder="1" applyAlignment="1" applyProtection="1">
      <alignment horizontal="center" vertical="top"/>
    </xf>
    <xf numFmtId="49" fontId="5" fillId="0" borderId="0" xfId="0" applyNumberFormat="1" applyFont="1" applyFill="1" applyAlignment="1" applyProtection="1">
      <alignment horizontal="right" vertical="top"/>
    </xf>
    <xf numFmtId="49" fontId="4" fillId="0" borderId="0" xfId="0" applyNumberFormat="1" applyFont="1" applyFill="1" applyAlignment="1" applyProtection="1">
      <alignment horizontal="center" vertical="top"/>
    </xf>
    <xf numFmtId="49" fontId="1" fillId="0" borderId="0" xfId="0" applyNumberFormat="1" applyFont="1" applyFill="1" applyAlignment="1" applyProtection="1">
      <alignment horizontal="center" vertical="top"/>
    </xf>
    <xf numFmtId="1" fontId="1" fillId="0" borderId="0" xfId="0" applyNumberFormat="1" applyFont="1" applyFill="1" applyBorder="1" applyAlignment="1" applyProtection="1">
      <alignment vertical="top"/>
    </xf>
    <xf numFmtId="1" fontId="1" fillId="0" borderId="0" xfId="0" applyNumberFormat="1" applyFont="1" applyFill="1" applyBorder="1" applyAlignment="1" applyProtection="1">
      <alignment horizontal="left" vertical="top"/>
    </xf>
    <xf numFmtId="3" fontId="10" fillId="0" borderId="0" xfId="0" applyNumberFormat="1" applyFont="1" applyFill="1" applyBorder="1" applyAlignment="1" applyProtection="1">
      <alignment vertical="top"/>
    </xf>
    <xf numFmtId="3" fontId="10" fillId="0" borderId="0" xfId="0" applyNumberFormat="1" applyFont="1" applyFill="1" applyBorder="1" applyAlignment="1" applyProtection="1">
      <alignment horizontal="right" vertical="top"/>
    </xf>
    <xf numFmtId="3" fontId="1" fillId="0" borderId="0" xfId="0" applyNumberFormat="1" applyFont="1" applyFill="1" applyBorder="1" applyAlignment="1" applyProtection="1">
      <alignment horizontal="right" vertical="top"/>
    </xf>
    <xf numFmtId="3" fontId="1" fillId="0" borderId="1" xfId="0" applyNumberFormat="1" applyFont="1" applyFill="1" applyBorder="1" applyAlignment="1" applyProtection="1">
      <alignment horizontal="right" vertical="top"/>
    </xf>
    <xf numFmtId="49" fontId="5" fillId="0" borderId="0" xfId="0" applyNumberFormat="1" applyFont="1" applyFill="1" applyAlignment="1" applyProtection="1">
      <alignment horizontal="left" vertical="top"/>
    </xf>
    <xf numFmtId="0" fontId="1" fillId="0" borderId="0" xfId="0" applyFont="1" applyAlignment="1" applyProtection="1">
      <alignment vertical="top" wrapText="1"/>
    </xf>
    <xf numFmtId="0" fontId="1" fillId="0" borderId="2" xfId="0" applyFont="1" applyFill="1" applyBorder="1" applyAlignment="1" applyProtection="1">
      <alignment vertical="top"/>
    </xf>
    <xf numFmtId="0" fontId="14" fillId="0" borderId="0" xfId="0" applyFont="1" applyFill="1" applyAlignment="1" applyProtection="1">
      <alignment vertical="top"/>
    </xf>
    <xf numFmtId="0" fontId="1" fillId="0" borderId="0" xfId="0" applyFont="1" applyFill="1" applyAlignment="1" applyProtection="1">
      <alignment vertical="top" wrapText="1"/>
    </xf>
    <xf numFmtId="0" fontId="1" fillId="0" borderId="0" xfId="0" applyFont="1" applyFill="1" applyAlignment="1" applyProtection="1">
      <alignment horizontal="left" vertical="top" wrapText="1"/>
    </xf>
    <xf numFmtId="164" fontId="1" fillId="0" borderId="0" xfId="0" applyNumberFormat="1" applyFont="1" applyFill="1" applyAlignment="1" applyProtection="1">
      <alignment vertical="top"/>
    </xf>
    <xf numFmtId="49" fontId="1" fillId="0" borderId="0" xfId="0" applyNumberFormat="1" applyFont="1" applyFill="1" applyAlignment="1" applyProtection="1">
      <alignment horizontal="right" vertical="top" wrapText="1"/>
    </xf>
    <xf numFmtId="49" fontId="1" fillId="0" borderId="0" xfId="0" applyNumberFormat="1" applyFont="1" applyFill="1" applyAlignment="1" applyProtection="1">
      <alignment horizontal="right" vertical="top"/>
    </xf>
    <xf numFmtId="1" fontId="1" fillId="0" borderId="0" xfId="0" applyNumberFormat="1" applyFont="1" applyFill="1" applyBorder="1" applyAlignment="1" applyProtection="1">
      <alignment horizontal="center" vertical="top"/>
    </xf>
    <xf numFmtId="0" fontId="15" fillId="0" borderId="0" xfId="0" applyFont="1" applyFill="1" applyAlignment="1" applyProtection="1">
      <alignment horizontal="left" vertical="top"/>
    </xf>
    <xf numFmtId="0" fontId="2" fillId="0" borderId="0" xfId="0" applyFont="1" applyFill="1" applyAlignment="1" applyProtection="1">
      <alignment horizontal="center" vertical="top"/>
    </xf>
    <xf numFmtId="0" fontId="16" fillId="0" borderId="0" xfId="0" applyFont="1" applyFill="1" applyAlignment="1" applyProtection="1">
      <alignment horizontal="right" vertical="top"/>
    </xf>
    <xf numFmtId="165" fontId="1" fillId="0" borderId="0" xfId="0" applyNumberFormat="1" applyFont="1" applyFill="1" applyAlignment="1" applyProtection="1">
      <alignment vertical="top"/>
    </xf>
    <xf numFmtId="165" fontId="1" fillId="0" borderId="0" xfId="0" applyNumberFormat="1" applyFont="1" applyFill="1" applyAlignment="1" applyProtection="1">
      <alignment horizontal="right" vertical="top"/>
    </xf>
    <xf numFmtId="0" fontId="7" fillId="0" borderId="0" xfId="0" applyFont="1" applyFill="1" applyAlignment="1" applyProtection="1">
      <alignment vertical="top"/>
    </xf>
    <xf numFmtId="0" fontId="6" fillId="0" borderId="0" xfId="0" applyFont="1" applyFill="1" applyAlignment="1" applyProtection="1">
      <alignment vertical="top"/>
    </xf>
    <xf numFmtId="4" fontId="1" fillId="0" borderId="0" xfId="0" applyNumberFormat="1" applyFont="1" applyFill="1" applyBorder="1" applyAlignment="1" applyProtection="1">
      <alignment vertical="top" wrapText="1"/>
    </xf>
    <xf numFmtId="0" fontId="0" fillId="0" borderId="0" xfId="0" applyFill="1" applyBorder="1" applyAlignment="1" applyProtection="1">
      <alignment vertical="top"/>
    </xf>
    <xf numFmtId="0" fontId="1" fillId="0" borderId="0" xfId="0" applyFont="1" applyFill="1" applyBorder="1" applyAlignment="1" applyProtection="1">
      <alignment vertical="top" wrapText="1"/>
    </xf>
    <xf numFmtId="49" fontId="4" fillId="0" borderId="0" xfId="0" applyNumberFormat="1" applyFont="1" applyFill="1" applyAlignment="1" applyProtection="1">
      <alignment vertical="top"/>
    </xf>
    <xf numFmtId="0" fontId="4"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5" fillId="0" borderId="0" xfId="0" applyFont="1" applyFill="1" applyBorder="1" applyAlignment="1" applyProtection="1">
      <alignment vertical="top"/>
    </xf>
    <xf numFmtId="0" fontId="1" fillId="0" borderId="0" xfId="0" applyFont="1" applyFill="1" applyBorder="1" applyAlignment="1" applyProtection="1">
      <alignment horizontal="left" vertical="top"/>
    </xf>
    <xf numFmtId="49" fontId="1" fillId="0" borderId="0" xfId="0" applyNumberFormat="1" applyFont="1" applyFill="1" applyBorder="1" applyAlignment="1" applyProtection="1">
      <alignment vertical="top"/>
    </xf>
    <xf numFmtId="3" fontId="1" fillId="0" borderId="0" xfId="0" applyNumberFormat="1" applyFont="1" applyFill="1" applyBorder="1" applyAlignment="1" applyProtection="1">
      <alignment vertical="top"/>
    </xf>
    <xf numFmtId="3" fontId="11"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horizontal="left" vertical="top"/>
    </xf>
    <xf numFmtId="165" fontId="7" fillId="0" borderId="0" xfId="0" applyNumberFormat="1" applyFont="1" applyFill="1" applyBorder="1" applyAlignment="1" applyProtection="1">
      <alignment vertical="top" wrapText="1"/>
    </xf>
    <xf numFmtId="164" fontId="1" fillId="0" borderId="0" xfId="0" applyNumberFormat="1" applyFont="1" applyFill="1" applyBorder="1" applyAlignment="1" applyProtection="1">
      <alignment vertical="top"/>
    </xf>
    <xf numFmtId="165" fontId="7"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xf>
    <xf numFmtId="0" fontId="16" fillId="0" borderId="0" xfId="0" applyFont="1" applyFill="1" applyBorder="1" applyAlignment="1" applyProtection="1">
      <alignment horizontal="right" vertical="top"/>
    </xf>
    <xf numFmtId="49" fontId="1" fillId="0" borderId="0" xfId="0" applyNumberFormat="1" applyFont="1" applyFill="1" applyBorder="1" applyAlignment="1" applyProtection="1">
      <alignment horizontal="right" vertical="top"/>
    </xf>
    <xf numFmtId="49" fontId="1" fillId="0" borderId="0" xfId="0" applyNumberFormat="1" applyFont="1" applyFill="1" applyBorder="1" applyAlignment="1" applyProtection="1">
      <alignment horizontal="center" vertical="top"/>
    </xf>
    <xf numFmtId="0" fontId="19" fillId="0" borderId="0" xfId="0" applyFont="1" applyFill="1" applyAlignment="1" applyProtection="1">
      <alignment vertical="top"/>
    </xf>
    <xf numFmtId="165" fontId="7" fillId="0" borderId="0" xfId="0" applyNumberFormat="1" applyFont="1" applyFill="1" applyAlignment="1" applyProtection="1">
      <alignment vertical="top" wrapText="1"/>
    </xf>
    <xf numFmtId="49" fontId="4" fillId="0" borderId="0" xfId="0" applyNumberFormat="1" applyFont="1" applyFill="1" applyAlignment="1" applyProtection="1">
      <alignment horizontal="left" vertical="top"/>
    </xf>
    <xf numFmtId="165" fontId="0" fillId="0" borderId="0" xfId="0" applyNumberFormat="1" applyFill="1" applyAlignment="1" applyProtection="1">
      <alignment vertical="top"/>
    </xf>
    <xf numFmtId="164" fontId="1" fillId="0" borderId="2" xfId="0" applyNumberFormat="1" applyFont="1" applyFill="1" applyBorder="1" applyAlignment="1" applyProtection="1">
      <alignment vertical="top"/>
    </xf>
    <xf numFmtId="0" fontId="19" fillId="0" borderId="0" xfId="0" applyFont="1" applyAlignment="1" applyProtection="1">
      <alignment vertical="top"/>
    </xf>
    <xf numFmtId="0" fontId="20" fillId="0" borderId="0" xfId="0" applyFont="1" applyAlignment="1" applyProtection="1">
      <alignment vertical="top"/>
    </xf>
    <xf numFmtId="49" fontId="5" fillId="0" borderId="0" xfId="0" applyNumberFormat="1" applyFont="1" applyAlignment="1" applyProtection="1">
      <alignment horizontal="left" vertical="top" wrapText="1"/>
    </xf>
    <xf numFmtId="0" fontId="0" fillId="0" borderId="0" xfId="0" applyFill="1" applyAlignment="1" applyProtection="1">
      <alignment vertical="top"/>
      <protection locked="0"/>
    </xf>
    <xf numFmtId="165" fontId="7" fillId="0" borderId="0" xfId="0" applyNumberFormat="1" applyFont="1" applyFill="1" applyAlignment="1" applyProtection="1">
      <alignment vertical="top"/>
      <protection locked="0"/>
    </xf>
    <xf numFmtId="165" fontId="7" fillId="0" borderId="0" xfId="0" applyNumberFormat="1" applyFont="1" applyFill="1" applyAlignment="1" applyProtection="1">
      <alignment vertical="top"/>
    </xf>
    <xf numFmtId="0" fontId="3" fillId="0" borderId="0" xfId="0" applyFont="1" applyFill="1" applyBorder="1" applyAlignment="1" applyProtection="1">
      <alignment horizontal="left" vertical="top"/>
    </xf>
    <xf numFmtId="0" fontId="6"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166" fontId="4" fillId="0" borderId="0" xfId="0" applyNumberFormat="1" applyFont="1" applyFill="1" applyAlignment="1" applyProtection="1">
      <alignment horizontal="right" vertical="top"/>
      <protection locked="0"/>
    </xf>
    <xf numFmtId="0" fontId="4" fillId="0" borderId="0" xfId="0" applyFont="1"/>
    <xf numFmtId="0" fontId="0" fillId="0" borderId="0" xfId="0" applyFill="1" applyAlignment="1">
      <alignment vertical="top"/>
    </xf>
    <xf numFmtId="49" fontId="5" fillId="0" borderId="0" xfId="0" applyNumberFormat="1" applyFont="1" applyFill="1" applyAlignment="1" applyProtection="1">
      <alignment horizontal="center" vertical="top"/>
    </xf>
    <xf numFmtId="0" fontId="9" fillId="0" borderId="0" xfId="0" applyFont="1" applyProtection="1"/>
    <xf numFmtId="0" fontId="9" fillId="0" borderId="0" xfId="0" applyFont="1" applyFill="1" applyProtection="1"/>
    <xf numFmtId="0" fontId="1" fillId="3" borderId="0" xfId="0" applyFont="1" applyFill="1" applyAlignment="1" applyProtection="1">
      <alignment vertical="top"/>
      <protection locked="0"/>
    </xf>
    <xf numFmtId="0" fontId="7" fillId="0" borderId="0" xfId="0" applyFont="1" applyFill="1" applyProtection="1"/>
    <xf numFmtId="0" fontId="1" fillId="3" borderId="0" xfId="0" applyFont="1" applyFill="1" applyAlignment="1" applyProtection="1">
      <alignment horizontal="left" vertical="top" wrapText="1"/>
      <protection locked="0"/>
    </xf>
    <xf numFmtId="49" fontId="4" fillId="3" borderId="0" xfId="0" applyNumberFormat="1" applyFont="1" applyFill="1" applyAlignment="1" applyProtection="1">
      <alignment horizontal="left" vertical="top" wrapText="1"/>
      <protection locked="0"/>
    </xf>
    <xf numFmtId="49" fontId="5" fillId="0" borderId="0" xfId="0" applyNumberFormat="1" applyFont="1" applyFill="1" applyProtection="1"/>
    <xf numFmtId="49" fontId="1" fillId="0" borderId="0" xfId="0" applyNumberFormat="1" applyFont="1" applyFill="1" applyProtection="1"/>
    <xf numFmtId="49" fontId="1" fillId="0" borderId="0" xfId="0" applyNumberFormat="1" applyFont="1" applyFill="1" applyAlignment="1" applyProtection="1"/>
    <xf numFmtId="49" fontId="5" fillId="0" borderId="0" xfId="0" applyNumberFormat="1" applyFont="1" applyFill="1" applyAlignment="1" applyProtection="1">
      <alignment horizontal="center"/>
    </xf>
    <xf numFmtId="0" fontId="1" fillId="0" borderId="0" xfId="0" applyNumberFormat="1" applyFont="1" applyFill="1" applyAlignment="1">
      <alignment vertical="top" wrapText="1"/>
    </xf>
    <xf numFmtId="0" fontId="1" fillId="0" borderId="0" xfId="0" applyFont="1" applyFill="1" applyAlignment="1">
      <alignment vertical="top" wrapText="1"/>
    </xf>
    <xf numFmtId="0" fontId="5" fillId="0" borderId="0" xfId="0" applyFont="1" applyFill="1" applyAlignment="1" applyProtection="1">
      <alignment wrapText="1"/>
    </xf>
    <xf numFmtId="49" fontId="1" fillId="0" borderId="0" xfId="0" applyNumberFormat="1" applyFont="1" applyFill="1" applyAlignment="1" applyProtection="1">
      <alignment wrapText="1"/>
    </xf>
    <xf numFmtId="0" fontId="1" fillId="0" borderId="0" xfId="0" applyFont="1" applyFill="1" applyAlignment="1">
      <alignment wrapText="1"/>
    </xf>
    <xf numFmtId="0" fontId="1" fillId="0" borderId="0" xfId="0" applyFont="1" applyFill="1" applyAlignment="1" applyProtection="1">
      <alignment horizontal="justify"/>
    </xf>
    <xf numFmtId="0" fontId="1" fillId="0" borderId="0" xfId="0" applyFont="1" applyFill="1" applyProtection="1"/>
    <xf numFmtId="0" fontId="1" fillId="0" borderId="0" xfId="0" applyNumberFormat="1" applyFont="1" applyFill="1" applyAlignment="1" applyProtection="1"/>
    <xf numFmtId="0" fontId="1" fillId="0" borderId="0" xfId="0" applyFont="1" applyFill="1" applyAlignment="1" applyProtection="1"/>
    <xf numFmtId="0" fontId="2" fillId="2" borderId="0" xfId="0" applyFont="1" applyFill="1" applyAlignment="1" applyProtection="1">
      <alignment vertical="top"/>
    </xf>
    <xf numFmtId="0" fontId="2" fillId="2" borderId="0" xfId="0" applyFont="1" applyFill="1" applyBorder="1" applyAlignment="1" applyProtection="1">
      <alignment vertical="top"/>
      <protection locked="0"/>
    </xf>
    <xf numFmtId="0" fontId="1" fillId="0" borderId="0" xfId="0" applyFont="1" applyFill="1" applyAlignment="1" applyProtection="1">
      <alignment horizontal="justify" vertical="top" wrapText="1"/>
    </xf>
    <xf numFmtId="0" fontId="1" fillId="0" borderId="0" xfId="0" applyFont="1" applyFill="1" applyAlignment="1" applyProtection="1">
      <alignment horizontal="left" vertical="top"/>
    </xf>
    <xf numFmtId="0" fontId="1" fillId="0" borderId="0" xfId="0" applyFont="1" applyFill="1" applyAlignment="1" applyProtection="1">
      <alignment horizontal="right" vertical="top"/>
    </xf>
    <xf numFmtId="0" fontId="5" fillId="0" borderId="0" xfId="0" applyFont="1" applyAlignment="1" applyProtection="1">
      <alignment vertical="top"/>
    </xf>
    <xf numFmtId="0" fontId="1" fillId="0" borderId="0" xfId="0" applyFont="1" applyFill="1" applyBorder="1" applyAlignment="1" applyProtection="1"/>
    <xf numFmtId="3" fontId="1" fillId="0" borderId="0" xfId="0" applyNumberFormat="1" applyFont="1" applyFill="1" applyBorder="1" applyAlignment="1" applyProtection="1"/>
    <xf numFmtId="49" fontId="1" fillId="0" borderId="0" xfId="0" applyNumberFormat="1" applyFont="1" applyFill="1" applyAlignment="1" applyProtection="1">
      <alignment horizontal="center"/>
    </xf>
    <xf numFmtId="0" fontId="1" fillId="0" borderId="0" xfId="0" applyFont="1" applyFill="1" applyAlignment="1" applyProtection="1">
      <alignment horizontal="left"/>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center"/>
    </xf>
    <xf numFmtId="49" fontId="5" fillId="0" borderId="0" xfId="0" applyNumberFormat="1" applyFont="1" applyFill="1" applyAlignment="1" applyProtection="1">
      <alignment horizontal="right"/>
    </xf>
    <xf numFmtId="0" fontId="5" fillId="0" borderId="0" xfId="0" applyFont="1" applyFill="1" applyProtection="1"/>
    <xf numFmtId="1" fontId="1" fillId="0" borderId="0" xfId="0" applyNumberFormat="1" applyFont="1" applyFill="1" applyBorder="1" applyAlignment="1" applyProtection="1"/>
    <xf numFmtId="0" fontId="5" fillId="0" borderId="0" xfId="0" applyFont="1" applyFill="1" applyAlignment="1" applyProtection="1">
      <alignment horizontal="left"/>
    </xf>
    <xf numFmtId="1" fontId="1" fillId="0" borderId="0" xfId="0" applyNumberFormat="1" applyFont="1" applyFill="1" applyBorder="1" applyAlignment="1" applyProtection="1">
      <alignment horizontal="left"/>
    </xf>
    <xf numFmtId="0" fontId="1" fillId="0" borderId="0" xfId="0" applyFont="1" applyFill="1" applyBorder="1" applyProtection="1"/>
    <xf numFmtId="3" fontId="10" fillId="0" borderId="0" xfId="0" applyNumberFormat="1" applyFont="1" applyFill="1" applyBorder="1" applyAlignment="1" applyProtection="1"/>
    <xf numFmtId="3" fontId="10" fillId="0" borderId="0" xfId="0" applyNumberFormat="1" applyFont="1" applyFill="1" applyBorder="1" applyAlignment="1" applyProtection="1">
      <alignment horizontal="right"/>
    </xf>
    <xf numFmtId="3" fontId="1" fillId="0" borderId="0" xfId="0" applyNumberFormat="1" applyFont="1" applyFill="1" applyBorder="1" applyAlignment="1" applyProtection="1">
      <alignment horizontal="right"/>
    </xf>
    <xf numFmtId="0" fontId="1" fillId="0" borderId="0" xfId="0" applyFont="1" applyFill="1" applyAlignment="1" applyProtection="1">
      <alignment horizontal="left"/>
    </xf>
    <xf numFmtId="3" fontId="1" fillId="0" borderId="1" xfId="0" applyNumberFormat="1" applyFont="1" applyFill="1" applyBorder="1" applyAlignment="1" applyProtection="1">
      <alignment horizontal="right"/>
    </xf>
    <xf numFmtId="0" fontId="1" fillId="0" borderId="0" xfId="0" applyFont="1" applyFill="1" applyAlignment="1" applyProtection="1">
      <alignment wrapText="1"/>
    </xf>
    <xf numFmtId="0" fontId="1" fillId="0" borderId="0" xfId="0" applyFont="1" applyAlignment="1">
      <alignment vertical="top"/>
    </xf>
    <xf numFmtId="0" fontId="15" fillId="0" borderId="0" xfId="0" applyFont="1" applyFill="1" applyAlignment="1" applyProtection="1">
      <alignment horizontal="left"/>
    </xf>
    <xf numFmtId="0" fontId="2" fillId="0" borderId="0" xfId="0" applyFont="1" applyFill="1" applyAlignment="1" applyProtection="1">
      <alignment horizontal="center"/>
    </xf>
    <xf numFmtId="0" fontId="6" fillId="0" borderId="0" xfId="0" applyFont="1" applyFill="1" applyProtection="1"/>
    <xf numFmtId="0" fontId="1" fillId="0" borderId="0" xfId="0" applyFont="1" applyFill="1" applyProtection="1"/>
    <xf numFmtId="0" fontId="5" fillId="0" borderId="0" xfId="0" applyFont="1" applyFill="1" applyAlignment="1" applyProtection="1"/>
    <xf numFmtId="49" fontId="5" fillId="0" borderId="0" xfId="0" applyNumberFormat="1" applyFont="1" applyFill="1" applyAlignment="1" applyProtection="1">
      <alignment horizontal="left"/>
    </xf>
    <xf numFmtId="0" fontId="1" fillId="0" borderId="2" xfId="0" applyFont="1" applyFill="1" applyBorder="1" applyProtection="1"/>
    <xf numFmtId="164" fontId="1" fillId="0" borderId="0" xfId="0" applyNumberFormat="1" applyFont="1" applyFill="1" applyAlignment="1" applyProtection="1"/>
    <xf numFmtId="49" fontId="1" fillId="0" borderId="0" xfId="0" applyNumberFormat="1" applyFont="1" applyFill="1" applyAlignment="1" applyProtection="1">
      <alignment horizontal="right" wrapText="1"/>
    </xf>
    <xf numFmtId="164" fontId="1" fillId="0" borderId="0" xfId="0" applyNumberFormat="1" applyFont="1" applyFill="1" applyProtection="1"/>
    <xf numFmtId="49" fontId="1" fillId="0" borderId="0" xfId="0" applyNumberFormat="1" applyFont="1" applyFill="1" applyAlignment="1" applyProtection="1">
      <alignment horizontal="right"/>
    </xf>
    <xf numFmtId="165" fontId="1" fillId="0" borderId="0" xfId="0" applyNumberFormat="1" applyFont="1" applyFill="1" applyProtection="1"/>
    <xf numFmtId="165" fontId="1" fillId="0" borderId="0" xfId="0" applyNumberFormat="1" applyFont="1" applyFill="1" applyAlignment="1" applyProtection="1">
      <alignment horizontal="right"/>
    </xf>
    <xf numFmtId="165" fontId="1" fillId="0" borderId="0" xfId="0" applyNumberFormat="1" applyFont="1" applyFill="1" applyAlignment="1" applyProtection="1"/>
    <xf numFmtId="0" fontId="1" fillId="0" borderId="0" xfId="0" applyFont="1" applyFill="1" applyAlignment="1" applyProtection="1">
      <alignment horizontal="left" wrapText="1"/>
    </xf>
    <xf numFmtId="0" fontId="1" fillId="0" borderId="0" xfId="0" applyNumberFormat="1" applyFont="1" applyFill="1" applyAlignment="1" applyProtection="1">
      <alignment wrapText="1"/>
    </xf>
    <xf numFmtId="0" fontId="0" fillId="0" borderId="0" xfId="0" applyFill="1" applyBorder="1" applyProtection="1"/>
    <xf numFmtId="4" fontId="1" fillId="0" borderId="0" xfId="0" applyNumberFormat="1" applyFont="1" applyFill="1" applyBorder="1" applyAlignment="1" applyProtection="1">
      <alignment wrapText="1"/>
    </xf>
    <xf numFmtId="0" fontId="1" fillId="0" borderId="0" xfId="0" applyFont="1" applyFill="1" applyAlignment="1" applyProtection="1">
      <alignment horizontal="center"/>
    </xf>
    <xf numFmtId="49" fontId="5" fillId="0" borderId="0" xfId="0" applyNumberFormat="1" applyFont="1" applyFill="1" applyAlignment="1" applyProtection="1"/>
    <xf numFmtId="49" fontId="1" fillId="0" borderId="0" xfId="0" applyNumberFormat="1" applyFont="1" applyAlignment="1" applyProtection="1">
      <alignment vertical="top"/>
    </xf>
    <xf numFmtId="0" fontId="1" fillId="0" borderId="0" xfId="0" applyFont="1" applyAlignment="1">
      <alignment vertical="top" wrapText="1"/>
    </xf>
    <xf numFmtId="0" fontId="18" fillId="0" borderId="0" xfId="0" applyFont="1" applyFill="1" applyAlignment="1" applyProtection="1">
      <alignment horizontal="left"/>
    </xf>
    <xf numFmtId="0" fontId="1" fillId="3" borderId="0" xfId="0" applyFont="1" applyFill="1" applyAlignment="1" applyProtection="1">
      <alignment horizontal="left" vertical="top" wrapText="1"/>
      <protection locked="0"/>
    </xf>
    <xf numFmtId="0" fontId="1" fillId="0" borderId="0" xfId="0" applyFont="1" applyFill="1" applyAlignment="1" applyProtection="1">
      <alignment horizontal="justify" vertical="top"/>
    </xf>
    <xf numFmtId="0" fontId="1" fillId="0" borderId="0" xfId="0" applyFont="1" applyFill="1" applyAlignment="1" applyProtection="1">
      <alignment horizontal="left" vertical="top" wrapText="1"/>
    </xf>
    <xf numFmtId="0" fontId="0" fillId="0" borderId="0" xfId="0" applyAlignment="1">
      <alignment vertical="top" wrapText="1"/>
    </xf>
    <xf numFmtId="0" fontId="5" fillId="0" borderId="0" xfId="0" applyFont="1" applyAlignment="1" applyProtection="1">
      <alignment vertical="top"/>
    </xf>
    <xf numFmtId="0" fontId="1" fillId="0" borderId="0" xfId="0" applyFont="1" applyFill="1" applyAlignment="1" applyProtection="1">
      <alignment horizontal="justify"/>
    </xf>
    <xf numFmtId="0" fontId="1" fillId="0" borderId="0" xfId="0" applyFont="1" applyFill="1" applyProtection="1"/>
    <xf numFmtId="0" fontId="1" fillId="0" borderId="0" xfId="0" applyFont="1" applyFill="1" applyAlignment="1" applyProtection="1">
      <alignment horizontal="right" vertical="top"/>
      <protection locked="0"/>
    </xf>
    <xf numFmtId="0" fontId="4"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left" vertical="top"/>
      <protection locked="0"/>
    </xf>
    <xf numFmtId="0" fontId="4" fillId="0" borderId="0" xfId="0" applyFont="1" applyFill="1" applyAlignment="1" applyProtection="1">
      <alignment horizontal="right" vertical="top"/>
      <protection locked="0"/>
    </xf>
    <xf numFmtId="165" fontId="7" fillId="0" borderId="0" xfId="0" applyNumberFormat="1" applyFont="1" applyFill="1" applyAlignment="1" applyProtection="1">
      <alignment horizontal="right" vertical="top"/>
    </xf>
    <xf numFmtId="164" fontId="1" fillId="3" borderId="0" xfId="0" applyNumberFormat="1" applyFont="1" applyFill="1" applyBorder="1" applyAlignment="1" applyProtection="1">
      <alignment horizontal="center" vertical="top"/>
      <protection locked="0"/>
    </xf>
    <xf numFmtId="0" fontId="1" fillId="0" borderId="0" xfId="0" applyFont="1" applyFill="1" applyAlignment="1" applyProtection="1">
      <alignment horizontal="justify" vertical="top"/>
    </xf>
    <xf numFmtId="0" fontId="1" fillId="0" borderId="0" xfId="0" applyFont="1" applyAlignment="1">
      <alignment horizontal="justify" vertical="top" wrapText="1"/>
    </xf>
    <xf numFmtId="0" fontId="1" fillId="0" borderId="0" xfId="0" applyFont="1" applyFill="1" applyAlignment="1" applyProtection="1">
      <alignment horizontal="left" vertical="top" wrapText="1"/>
    </xf>
    <xf numFmtId="0" fontId="1" fillId="0" borderId="0" xfId="0" applyFont="1" applyFill="1" applyAlignment="1" applyProtection="1">
      <alignment horizontal="justify" vertical="top" wrapText="1"/>
    </xf>
    <xf numFmtId="49" fontId="1" fillId="0" borderId="0" xfId="0" applyNumberFormat="1" applyFont="1" applyFill="1" applyAlignment="1" applyProtection="1">
      <alignment horizontal="center" vertical="top"/>
    </xf>
    <xf numFmtId="3" fontId="1" fillId="3" borderId="2" xfId="0" applyNumberFormat="1" applyFont="1" applyFill="1" applyBorder="1" applyAlignment="1" applyProtection="1">
      <alignment horizontal="right" vertical="top"/>
      <protection locked="0"/>
    </xf>
    <xf numFmtId="0" fontId="2" fillId="2" borderId="0" xfId="0" applyFont="1" applyFill="1" applyAlignment="1" applyProtection="1">
      <alignment horizontal="center" vertical="top"/>
    </xf>
    <xf numFmtId="0" fontId="5" fillId="0" borderId="0" xfId="0" applyFont="1" applyFill="1" applyAlignment="1" applyProtection="1">
      <alignment horizontal="left" vertical="top" wrapText="1"/>
    </xf>
    <xf numFmtId="1" fontId="4" fillId="3" borderId="3" xfId="0" applyNumberFormat="1" applyFont="1" applyFill="1" applyBorder="1" applyAlignment="1" applyProtection="1">
      <alignment horizontal="right" vertical="top"/>
      <protection locked="0"/>
    </xf>
    <xf numFmtId="0" fontId="1" fillId="0" borderId="0" xfId="0" applyNumberFormat="1" applyFont="1" applyFill="1" applyAlignment="1" applyProtection="1">
      <alignment horizontal="justify" vertical="top"/>
    </xf>
    <xf numFmtId="0" fontId="13" fillId="2" borderId="0" xfId="0" applyFont="1" applyFill="1" applyAlignment="1" applyProtection="1">
      <alignment horizontal="right" vertical="top"/>
    </xf>
    <xf numFmtId="0" fontId="4" fillId="0" borderId="0" xfId="0" applyFont="1" applyFill="1" applyAlignment="1" applyProtection="1">
      <alignment horizontal="justify" vertical="top" wrapText="1"/>
    </xf>
    <xf numFmtId="0" fontId="0" fillId="0" borderId="0" xfId="0" applyAlignment="1">
      <alignment vertical="top" wrapText="1"/>
    </xf>
    <xf numFmtId="0" fontId="5" fillId="0" borderId="0" xfId="0" applyFont="1" applyFill="1" applyAlignment="1" applyProtection="1">
      <alignment horizontal="justify" vertical="top" wrapText="1"/>
    </xf>
    <xf numFmtId="0" fontId="0" fillId="0" borderId="0" xfId="0" applyFill="1" applyAlignment="1" applyProtection="1">
      <alignment horizontal="left" vertical="top" wrapText="1"/>
    </xf>
    <xf numFmtId="0" fontId="0" fillId="0" borderId="0" xfId="0" applyFill="1" applyAlignment="1" applyProtection="1">
      <alignment horizontal="right" vertical="top" wrapText="1"/>
    </xf>
    <xf numFmtId="0" fontId="0" fillId="0" borderId="0" xfId="0" applyFill="1" applyAlignment="1" applyProtection="1">
      <alignment horizontal="right" vertical="top"/>
    </xf>
    <xf numFmtId="0" fontId="3" fillId="2" borderId="0" xfId="0" applyFont="1" applyFill="1" applyAlignment="1" applyProtection="1">
      <alignment horizontal="right"/>
    </xf>
    <xf numFmtId="0" fontId="3" fillId="2" borderId="0" xfId="0" applyFont="1" applyFill="1" applyAlignment="1" applyProtection="1">
      <alignment horizontal="left" vertical="top"/>
    </xf>
    <xf numFmtId="4" fontId="1" fillId="3" borderId="2" xfId="0" applyNumberFormat="1" applyFont="1" applyFill="1" applyBorder="1" applyAlignment="1" applyProtection="1">
      <alignment horizontal="right" vertical="top"/>
      <protection locked="0"/>
    </xf>
    <xf numFmtId="49" fontId="1" fillId="3" borderId="2" xfId="0" applyNumberFormat="1" applyFont="1" applyFill="1" applyBorder="1" applyAlignment="1" applyProtection="1">
      <alignment horizontal="left" vertical="top"/>
      <protection locked="0"/>
    </xf>
    <xf numFmtId="4" fontId="10" fillId="0" borderId="2" xfId="0" applyNumberFormat="1" applyFont="1" applyFill="1" applyBorder="1" applyAlignment="1" applyProtection="1">
      <alignment horizontal="right" vertical="top"/>
    </xf>
    <xf numFmtId="49" fontId="1" fillId="3" borderId="0" xfId="0" applyNumberFormat="1" applyFont="1" applyFill="1" applyAlignment="1" applyProtection="1">
      <alignment horizontal="left" vertical="top"/>
      <protection locked="0"/>
    </xf>
    <xf numFmtId="4" fontId="1" fillId="3" borderId="0" xfId="0" applyNumberFormat="1" applyFont="1" applyFill="1" applyBorder="1" applyAlignment="1" applyProtection="1">
      <alignment horizontal="left" vertical="top"/>
      <protection locked="0"/>
    </xf>
    <xf numFmtId="0" fontId="1" fillId="0" borderId="2" xfId="0" applyFont="1" applyFill="1" applyBorder="1" applyAlignment="1" applyProtection="1">
      <alignment horizontal="center" vertical="top"/>
    </xf>
    <xf numFmtId="0" fontId="1" fillId="3" borderId="2" xfId="0" applyFont="1" applyFill="1" applyBorder="1" applyAlignment="1" applyProtection="1">
      <alignment horizontal="left" vertical="top"/>
      <protection locked="0"/>
    </xf>
    <xf numFmtId="0" fontId="1" fillId="0" borderId="0" xfId="0" applyFont="1" applyFill="1" applyAlignment="1" applyProtection="1">
      <alignment horizontal="left" vertical="top"/>
    </xf>
    <xf numFmtId="0" fontId="1" fillId="0" borderId="0" xfId="0" applyFont="1" applyAlignment="1" applyProtection="1">
      <alignment horizontal="justify" vertical="top" wrapText="1"/>
    </xf>
    <xf numFmtId="49" fontId="5" fillId="0" borderId="0" xfId="0" applyNumberFormat="1" applyFont="1" applyFill="1" applyAlignment="1" applyProtection="1">
      <alignment horizontal="left" vertical="top"/>
    </xf>
    <xf numFmtId="0" fontId="5" fillId="0" borderId="0" xfId="0" applyFont="1" applyFill="1" applyBorder="1" applyAlignment="1" applyProtection="1">
      <alignment horizontal="center" vertical="top"/>
    </xf>
    <xf numFmtId="0" fontId="1" fillId="3" borderId="0" xfId="0" applyFont="1" applyFill="1" applyAlignment="1" applyProtection="1">
      <alignment horizontal="left" vertical="top"/>
      <protection locked="0"/>
    </xf>
    <xf numFmtId="4" fontId="11" fillId="0" borderId="3" xfId="0" applyNumberFormat="1" applyFont="1" applyFill="1" applyBorder="1" applyAlignment="1" applyProtection="1">
      <alignment horizontal="right" vertical="top"/>
    </xf>
    <xf numFmtId="49" fontId="1" fillId="0" borderId="0" xfId="0" applyNumberFormat="1" applyFont="1" applyFill="1" applyAlignment="1" applyProtection="1">
      <alignment horizontal="left" vertical="top"/>
    </xf>
    <xf numFmtId="4" fontId="11" fillId="0" borderId="2" xfId="0" applyNumberFormat="1" applyFont="1" applyFill="1" applyBorder="1" applyAlignment="1" applyProtection="1">
      <alignment horizontal="right" vertical="top"/>
    </xf>
    <xf numFmtId="0" fontId="1" fillId="3" borderId="3" xfId="0" applyFont="1" applyFill="1" applyBorder="1" applyAlignment="1" applyProtection="1">
      <alignment horizontal="left" vertical="top"/>
      <protection locked="0"/>
    </xf>
    <xf numFmtId="0" fontId="24" fillId="0" borderId="0" xfId="0" applyFont="1" applyFill="1" applyAlignment="1" applyProtection="1">
      <alignment horizontal="left" wrapText="1"/>
    </xf>
    <xf numFmtId="0" fontId="1" fillId="0" borderId="0" xfId="0" applyFont="1" applyFill="1" applyAlignment="1">
      <alignment horizontal="justify" vertical="top" wrapText="1"/>
    </xf>
    <xf numFmtId="0" fontId="5" fillId="0" borderId="0" xfId="0" applyFont="1" applyFill="1" applyAlignment="1" applyProtection="1">
      <alignment horizontal="justify" vertical="top"/>
    </xf>
    <xf numFmtId="0" fontId="5" fillId="0" borderId="0" xfId="0" applyFont="1" applyFill="1" applyBorder="1" applyAlignment="1" applyProtection="1">
      <alignment horizontal="left" vertical="top" wrapText="1"/>
    </xf>
    <xf numFmtId="3" fontId="1" fillId="3" borderId="0" xfId="0" applyNumberFormat="1" applyFont="1" applyFill="1" applyBorder="1" applyAlignment="1" applyProtection="1">
      <alignment horizontal="right" vertical="top"/>
      <protection locked="0"/>
    </xf>
    <xf numFmtId="0" fontId="1" fillId="0" borderId="0" xfId="0" applyFont="1" applyFill="1" applyAlignment="1">
      <alignment horizontal="left" wrapText="1"/>
    </xf>
    <xf numFmtId="0" fontId="4" fillId="3" borderId="2" xfId="0" applyFont="1" applyFill="1" applyBorder="1" applyAlignment="1" applyProtection="1">
      <alignment horizontal="left" vertical="top"/>
      <protection locked="0"/>
    </xf>
    <xf numFmtId="0" fontId="5" fillId="0" borderId="0" xfId="0" applyFont="1" applyFill="1" applyAlignment="1" applyProtection="1">
      <alignment horizontal="left" vertical="justify" wrapText="1"/>
    </xf>
    <xf numFmtId="0" fontId="5" fillId="0" borderId="0" xfId="0" applyFont="1" applyFill="1" applyAlignment="1" applyProtection="1">
      <alignment horizontal="left" wrapText="1"/>
    </xf>
    <xf numFmtId="0" fontId="1" fillId="0" borderId="0" xfId="0" applyNumberFormat="1" applyFont="1" applyFill="1" applyAlignment="1">
      <alignment horizontal="justify" vertical="top" wrapText="1"/>
    </xf>
    <xf numFmtId="0" fontId="0" fillId="0" borderId="0" xfId="0" applyFill="1" applyAlignment="1">
      <alignment horizontal="justify" vertical="top" wrapText="1"/>
    </xf>
    <xf numFmtId="0" fontId="0" fillId="0" borderId="0" xfId="0" applyFill="1" applyAlignment="1">
      <alignment horizontal="justify"/>
    </xf>
    <xf numFmtId="0" fontId="5" fillId="0" borderId="0" xfId="0" applyFont="1" applyFill="1" applyAlignment="1">
      <alignment horizontal="left" vertical="top" wrapText="1"/>
    </xf>
    <xf numFmtId="0" fontId="4" fillId="0" borderId="0" xfId="0" applyFont="1" applyFill="1" applyAlignment="1" applyProtection="1">
      <alignment horizontal="left" vertical="top" wrapText="1"/>
    </xf>
    <xf numFmtId="167" fontId="4" fillId="3" borderId="0" xfId="0" applyNumberFormat="1" applyFont="1" applyFill="1" applyAlignment="1" applyProtection="1">
      <alignment horizontal="left" vertical="top"/>
      <protection locked="0"/>
    </xf>
    <xf numFmtId="0" fontId="4" fillId="0" borderId="0" xfId="0" applyFont="1" applyAlignment="1">
      <alignment vertical="top" wrapText="1"/>
    </xf>
    <xf numFmtId="0" fontId="1" fillId="0" borderId="0" xfId="0" applyFont="1" applyAlignment="1">
      <alignment horizontal="left" vertical="top" wrapText="1"/>
    </xf>
    <xf numFmtId="0" fontId="4" fillId="0" borderId="0" xfId="0" applyFont="1" applyAlignment="1">
      <alignment vertical="top"/>
    </xf>
    <xf numFmtId="0" fontId="4" fillId="3" borderId="0" xfId="0" applyFont="1" applyFill="1" applyAlignment="1" applyProtection="1">
      <alignment horizontal="center" vertical="top"/>
      <protection locked="0"/>
    </xf>
    <xf numFmtId="49" fontId="5" fillId="0" borderId="0" xfId="0" applyNumberFormat="1" applyFont="1" applyFill="1" applyAlignment="1" applyProtection="1">
      <alignment horizontal="center" vertical="top"/>
    </xf>
    <xf numFmtId="49" fontId="1" fillId="0" borderId="0" xfId="0" applyNumberFormat="1" applyFont="1" applyFill="1" applyAlignment="1" applyProtection="1">
      <alignment horizontal="left" vertical="top" wrapText="1"/>
    </xf>
    <xf numFmtId="0" fontId="0" fillId="0" borderId="0" xfId="0" applyFill="1" applyAlignment="1">
      <alignment horizontal="left" vertical="top" wrapText="1"/>
    </xf>
    <xf numFmtId="49" fontId="1" fillId="0" borderId="0" xfId="0" applyNumberFormat="1" applyFont="1" applyFill="1" applyAlignment="1" applyProtection="1">
      <alignment horizontal="left" wrapText="1"/>
    </xf>
    <xf numFmtId="4" fontId="5" fillId="3" borderId="0" xfId="0" applyNumberFormat="1" applyFont="1" applyFill="1" applyAlignment="1" applyProtection="1">
      <alignment horizontal="center" vertical="top" wrapText="1"/>
    </xf>
    <xf numFmtId="0" fontId="4" fillId="0" borderId="0" xfId="0" applyFont="1" applyFill="1" applyAlignment="1" applyProtection="1">
      <alignment horizontal="justify" vertical="top"/>
    </xf>
    <xf numFmtId="49" fontId="4" fillId="3" borderId="0" xfId="0" applyNumberFormat="1" applyFont="1" applyFill="1" applyAlignment="1" applyProtection="1">
      <alignment horizontal="left" vertical="top" wrapText="1"/>
      <protection locked="0"/>
    </xf>
    <xf numFmtId="0" fontId="4" fillId="0" borderId="0" xfId="0" applyFont="1" applyAlignment="1">
      <alignment wrapText="1"/>
    </xf>
    <xf numFmtId="0" fontId="0" fillId="0" borderId="0" xfId="0" applyAlignment="1">
      <alignment wrapText="1"/>
    </xf>
    <xf numFmtId="4" fontId="1" fillId="3" borderId="2" xfId="0" applyNumberFormat="1" applyFont="1" applyFill="1" applyBorder="1" applyAlignment="1" applyProtection="1">
      <alignment horizontal="center" vertical="top" wrapText="1"/>
      <protection locked="0"/>
    </xf>
    <xf numFmtId="3" fontId="1" fillId="3" borderId="2" xfId="0" applyNumberFormat="1" applyFont="1" applyFill="1" applyBorder="1" applyAlignment="1" applyProtection="1">
      <alignment horizontal="right" vertical="top" wrapText="1"/>
      <protection locked="0"/>
    </xf>
    <xf numFmtId="0" fontId="1" fillId="3" borderId="0" xfId="0" applyFont="1" applyFill="1" applyAlignment="1" applyProtection="1">
      <alignment horizontal="left" vertical="top" wrapText="1"/>
      <protection locked="0"/>
    </xf>
    <xf numFmtId="0" fontId="1" fillId="0" borderId="0" xfId="0" applyFont="1" applyFill="1" applyAlignment="1" applyProtection="1">
      <alignment horizontal="right" vertical="top" wrapText="1"/>
    </xf>
    <xf numFmtId="0" fontId="1" fillId="0" borderId="0" xfId="0" applyFont="1" applyFill="1" applyAlignment="1" applyProtection="1">
      <alignment horizontal="right" vertical="top"/>
    </xf>
    <xf numFmtId="2" fontId="1" fillId="3" borderId="0" xfId="0" applyNumberFormat="1" applyFont="1" applyFill="1" applyAlignment="1" applyProtection="1">
      <alignment horizontal="center" vertical="top"/>
      <protection locked="0"/>
    </xf>
    <xf numFmtId="0" fontId="1" fillId="3" borderId="0" xfId="0" applyFont="1" applyFill="1" applyAlignment="1" applyProtection="1">
      <alignment horizontal="right" vertical="top"/>
      <protection locked="0"/>
    </xf>
    <xf numFmtId="0" fontId="0" fillId="0" borderId="0" xfId="0" applyAlignment="1">
      <alignment vertical="top"/>
    </xf>
    <xf numFmtId="0" fontId="5" fillId="0" borderId="0" xfId="0" applyFont="1" applyFill="1" applyAlignment="1" applyProtection="1">
      <alignment horizontal="left" vertical="top"/>
    </xf>
    <xf numFmtId="165" fontId="7" fillId="0" borderId="0" xfId="0" applyNumberFormat="1" applyFont="1" applyFill="1" applyAlignment="1" applyProtection="1">
      <alignment horizontal="right" vertical="top" wrapText="1"/>
    </xf>
    <xf numFmtId="164" fontId="1" fillId="3" borderId="0" xfId="0" applyNumberFormat="1" applyFont="1" applyFill="1" applyAlignment="1" applyProtection="1">
      <alignment horizontal="center" vertical="top"/>
      <protection locked="0"/>
    </xf>
    <xf numFmtId="0" fontId="1" fillId="0" borderId="0" xfId="0" applyFont="1" applyFill="1" applyAlignment="1" applyProtection="1">
      <alignment horizontal="center" vertical="top"/>
    </xf>
    <xf numFmtId="164" fontId="1" fillId="3" borderId="2" xfId="0" applyNumberFormat="1" applyFont="1" applyFill="1" applyBorder="1" applyAlignment="1" applyProtection="1">
      <alignment horizontal="center" vertical="top"/>
      <protection locked="0"/>
    </xf>
    <xf numFmtId="165" fontId="7" fillId="0" borderId="0" xfId="0" applyNumberFormat="1" applyFont="1" applyFill="1" applyAlignment="1" applyProtection="1">
      <alignment horizontal="right" vertical="top"/>
    </xf>
    <xf numFmtId="0" fontId="7" fillId="0" borderId="0" xfId="0" applyFont="1" applyFill="1" applyAlignment="1" applyProtection="1">
      <alignment horizontal="right" vertical="top"/>
    </xf>
    <xf numFmtId="164" fontId="10" fillId="0" borderId="2" xfId="0" applyNumberFormat="1" applyFont="1" applyFill="1" applyBorder="1" applyAlignment="1" applyProtection="1">
      <alignment horizontal="center" vertical="top"/>
    </xf>
    <xf numFmtId="4" fontId="10" fillId="0" borderId="2" xfId="0" applyNumberFormat="1" applyFont="1" applyFill="1" applyBorder="1" applyAlignment="1" applyProtection="1">
      <alignment horizontal="right" vertical="top" wrapText="1"/>
    </xf>
    <xf numFmtId="0" fontId="4" fillId="0" borderId="0" xfId="0" applyFont="1" applyFill="1" applyAlignment="1" applyProtection="1">
      <alignment horizontal="left" vertical="top"/>
    </xf>
    <xf numFmtId="3" fontId="1" fillId="3" borderId="0" xfId="0" applyNumberFormat="1" applyFont="1" applyFill="1" applyAlignment="1" applyProtection="1">
      <alignment horizontal="right" vertical="top"/>
      <protection locked="0"/>
    </xf>
    <xf numFmtId="164" fontId="1" fillId="3" borderId="0" xfId="0" applyNumberFormat="1" applyFont="1" applyFill="1" applyBorder="1" applyAlignment="1" applyProtection="1">
      <alignment horizontal="center" vertical="top"/>
      <protection locked="0"/>
    </xf>
    <xf numFmtId="0" fontId="1" fillId="0" borderId="0" xfId="0" applyFont="1" applyAlignment="1" applyProtection="1">
      <alignment horizontal="justify" vertical="top"/>
    </xf>
    <xf numFmtId="0" fontId="4" fillId="0" borderId="0" xfId="0" applyFont="1" applyAlignment="1" applyProtection="1">
      <alignment horizontal="justify" vertical="top"/>
    </xf>
    <xf numFmtId="0" fontId="1" fillId="0" borderId="0" xfId="0" applyNumberFormat="1" applyFont="1" applyFill="1" applyAlignment="1" applyProtection="1">
      <alignment horizontal="justify" vertical="top" wrapText="1"/>
    </xf>
    <xf numFmtId="0" fontId="5" fillId="0" borderId="0" xfId="0" applyFont="1" applyAlignment="1" applyProtection="1">
      <alignment horizontal="justify" vertical="top" wrapText="1"/>
    </xf>
    <xf numFmtId="0" fontId="5" fillId="0" borderId="0" xfId="0" applyFont="1" applyAlignment="1" applyProtection="1">
      <alignment vertical="justify" wrapText="1"/>
    </xf>
    <xf numFmtId="0" fontId="0" fillId="0" borderId="0" xfId="0" applyAlignment="1">
      <alignment vertical="justify" wrapText="1"/>
    </xf>
    <xf numFmtId="49" fontId="1" fillId="0" borderId="0" xfId="0" applyNumberFormat="1" applyFont="1" applyFill="1" applyAlignment="1" applyProtection="1">
      <alignment horizontal="justify" vertical="top" wrapText="1"/>
    </xf>
    <xf numFmtId="0" fontId="5" fillId="0" borderId="0" xfId="0" applyFont="1" applyAlignment="1" applyProtection="1">
      <alignment vertical="top"/>
    </xf>
    <xf numFmtId="49" fontId="1" fillId="0" borderId="0" xfId="0" applyNumberFormat="1" applyFont="1" applyFill="1" applyAlignment="1" applyProtection="1">
      <alignment horizontal="justify" vertical="top"/>
    </xf>
    <xf numFmtId="0" fontId="4" fillId="0" borderId="0" xfId="0" applyFont="1" applyAlignment="1">
      <alignment horizontal="left" vertical="top" wrapText="1"/>
    </xf>
    <xf numFmtId="0" fontId="5" fillId="0" borderId="0" xfId="0" applyFont="1" applyAlignment="1" applyProtection="1">
      <alignment horizontal="left" vertical="top" wrapText="1"/>
    </xf>
    <xf numFmtId="0" fontId="0" fillId="3" borderId="0" xfId="0" applyFill="1" applyAlignment="1" applyProtection="1">
      <alignment vertical="top"/>
    </xf>
    <xf numFmtId="0" fontId="0" fillId="3" borderId="0" xfId="0" applyFill="1" applyAlignment="1">
      <alignment vertical="top"/>
    </xf>
    <xf numFmtId="0" fontId="1" fillId="0" borderId="0" xfId="0" applyFont="1" applyFill="1" applyAlignment="1" applyProtection="1">
      <alignment horizontal="justify"/>
    </xf>
    <xf numFmtId="0" fontId="1" fillId="0" borderId="0" xfId="0" applyNumberFormat="1" applyFont="1" applyFill="1" applyAlignment="1" applyProtection="1">
      <alignment horizontal="justify"/>
    </xf>
    <xf numFmtId="0" fontId="1" fillId="0" borderId="0" xfId="0" applyFont="1" applyFill="1" applyAlignment="1" applyProtection="1">
      <alignment horizontal="justify" wrapText="1"/>
    </xf>
    <xf numFmtId="0" fontId="1" fillId="0" borderId="0" xfId="0" applyFont="1" applyFill="1" applyAlignment="1" applyProtection="1">
      <alignment horizontal="left"/>
    </xf>
    <xf numFmtId="49" fontId="5" fillId="0" borderId="0" xfId="0" applyNumberFormat="1" applyFont="1" applyFill="1" applyAlignment="1" applyProtection="1">
      <alignment horizontal="center"/>
    </xf>
    <xf numFmtId="0" fontId="1" fillId="0" borderId="0" xfId="0" applyFont="1" applyFill="1" applyAlignment="1" applyProtection="1">
      <alignment horizontal="right"/>
    </xf>
    <xf numFmtId="3" fontId="1" fillId="3" borderId="0" xfId="0" applyNumberFormat="1" applyFont="1" applyFill="1" applyAlignment="1" applyProtection="1">
      <alignment horizontal="right"/>
      <protection locked="0"/>
    </xf>
    <xf numFmtId="0" fontId="1" fillId="0" borderId="0" xfId="0" applyFont="1" applyFill="1" applyAlignment="1" applyProtection="1">
      <alignment horizontal="left" wrapText="1"/>
    </xf>
    <xf numFmtId="0" fontId="1" fillId="3" borderId="0" xfId="0" applyFont="1" applyFill="1" applyAlignment="1" applyProtection="1">
      <alignment horizontal="right" vertical="top" wrapText="1"/>
      <protection locked="0"/>
    </xf>
    <xf numFmtId="164" fontId="1" fillId="3" borderId="0" xfId="0" applyNumberFormat="1" applyFont="1" applyFill="1" applyAlignment="1" applyProtection="1">
      <alignment horizontal="center"/>
      <protection locked="0"/>
    </xf>
    <xf numFmtId="165" fontId="7" fillId="0" borderId="0" xfId="0" applyNumberFormat="1" applyFont="1" applyFill="1" applyAlignment="1" applyProtection="1">
      <alignment horizontal="right"/>
    </xf>
    <xf numFmtId="166" fontId="1" fillId="3" borderId="0" xfId="0" applyNumberFormat="1" applyFont="1" applyFill="1" applyAlignment="1" applyProtection="1">
      <alignment horizontal="center" vertical="top"/>
      <protection locked="0"/>
    </xf>
    <xf numFmtId="0" fontId="1" fillId="0" borderId="0" xfId="0" applyFont="1" applyAlignment="1">
      <alignment vertical="top" wrapText="1"/>
    </xf>
    <xf numFmtId="0" fontId="1" fillId="0" borderId="0" xfId="0" applyFont="1" applyFill="1" applyAlignment="1" applyProtection="1">
      <alignment wrapText="1"/>
    </xf>
    <xf numFmtId="0" fontId="3" fillId="2" borderId="0" xfId="0" applyFont="1" applyFill="1" applyAlignment="1" applyProtection="1">
      <alignment horizontal="right" vertical="top"/>
    </xf>
    <xf numFmtId="0" fontId="1" fillId="3" borderId="2" xfId="0" applyFont="1" applyFill="1" applyBorder="1" applyAlignment="1" applyProtection="1">
      <alignment horizontal="left"/>
      <protection locked="0"/>
    </xf>
    <xf numFmtId="0" fontId="1" fillId="0" borderId="0" xfId="0" applyFont="1" applyFill="1" applyAlignment="1" applyProtection="1">
      <alignment horizontal="right" wrapText="1"/>
    </xf>
    <xf numFmtId="2" fontId="10" fillId="0" borderId="2" xfId="0" applyNumberFormat="1" applyFont="1" applyFill="1" applyBorder="1" applyAlignment="1" applyProtection="1">
      <alignment horizontal="right" wrapText="1"/>
    </xf>
    <xf numFmtId="0" fontId="1" fillId="3" borderId="0" xfId="0" applyFont="1" applyFill="1" applyAlignment="1" applyProtection="1">
      <alignment horizontal="right"/>
      <protection locked="0"/>
    </xf>
    <xf numFmtId="4" fontId="1" fillId="3" borderId="3" xfId="0" applyNumberFormat="1" applyFont="1" applyFill="1" applyBorder="1" applyAlignment="1" applyProtection="1">
      <alignment horizontal="center" wrapText="1"/>
      <protection locked="0"/>
    </xf>
    <xf numFmtId="3" fontId="1" fillId="3" borderId="2" xfId="0" applyNumberFormat="1" applyFont="1" applyFill="1" applyBorder="1" applyAlignment="1" applyProtection="1">
      <alignment horizontal="right" wrapText="1"/>
      <protection locked="0"/>
    </xf>
    <xf numFmtId="4" fontId="1" fillId="3" borderId="2" xfId="0" applyNumberFormat="1" applyFont="1" applyFill="1" applyBorder="1" applyAlignment="1" applyProtection="1">
      <alignment horizontal="center" wrapText="1"/>
      <protection locked="0"/>
    </xf>
    <xf numFmtId="4" fontId="10" fillId="0" borderId="2" xfId="0" applyNumberFormat="1" applyFont="1" applyFill="1" applyBorder="1" applyAlignment="1" applyProtection="1">
      <alignment horizontal="right" wrapText="1"/>
    </xf>
    <xf numFmtId="164" fontId="1" fillId="3" borderId="2" xfId="0" applyNumberFormat="1" applyFont="1" applyFill="1" applyBorder="1" applyAlignment="1" applyProtection="1">
      <alignment horizontal="center"/>
      <protection locked="0"/>
    </xf>
    <xf numFmtId="0" fontId="1" fillId="0" borderId="0" xfId="0" applyFont="1" applyFill="1" applyProtection="1"/>
    <xf numFmtId="0" fontId="7" fillId="0" borderId="0" xfId="0" applyFont="1" applyFill="1" applyAlignment="1" applyProtection="1">
      <alignment horizontal="right"/>
    </xf>
    <xf numFmtId="164" fontId="10" fillId="0" borderId="2" xfId="0" applyNumberFormat="1" applyFont="1" applyFill="1" applyBorder="1" applyAlignment="1" applyProtection="1">
      <alignment horizontal="center"/>
    </xf>
    <xf numFmtId="49" fontId="1" fillId="0" borderId="0" xfId="0" applyNumberFormat="1" applyFont="1" applyFill="1" applyAlignment="1" applyProtection="1">
      <alignment horizontal="center"/>
    </xf>
    <xf numFmtId="164" fontId="1" fillId="3" borderId="3" xfId="0" applyNumberFormat="1" applyFont="1" applyFill="1" applyBorder="1" applyAlignment="1" applyProtection="1">
      <alignment horizontal="center"/>
      <protection locked="0"/>
    </xf>
    <xf numFmtId="0" fontId="1" fillId="0" borderId="2" xfId="0" applyFont="1" applyFill="1" applyBorder="1" applyAlignment="1" applyProtection="1">
      <alignment horizontal="center"/>
    </xf>
    <xf numFmtId="0" fontId="1" fillId="0" borderId="0" xfId="0" applyFont="1" applyFill="1" applyAlignment="1" applyProtection="1">
      <alignment horizontal="center"/>
    </xf>
    <xf numFmtId="165" fontId="7" fillId="0" borderId="0" xfId="0" applyNumberFormat="1" applyFont="1" applyFill="1" applyAlignment="1" applyProtection="1">
      <alignment horizontal="right" wrapText="1"/>
    </xf>
    <xf numFmtId="3" fontId="10" fillId="3" borderId="2" xfId="0" applyNumberFormat="1" applyFont="1" applyFill="1" applyBorder="1" applyAlignment="1" applyProtection="1">
      <alignment horizontal="right"/>
    </xf>
    <xf numFmtId="3" fontId="1" fillId="3" borderId="2" xfId="0" applyNumberFormat="1" applyFont="1" applyFill="1" applyBorder="1" applyAlignment="1" applyProtection="1">
      <alignment horizontal="left"/>
      <protection locked="0"/>
    </xf>
    <xf numFmtId="49" fontId="5" fillId="0" borderId="0" xfId="0" applyNumberFormat="1" applyFont="1" applyFill="1" applyAlignment="1" applyProtection="1">
      <alignment horizontal="left"/>
    </xf>
    <xf numFmtId="0" fontId="1" fillId="3" borderId="0" xfId="0" applyFont="1" applyFill="1" applyAlignment="1" applyProtection="1">
      <alignment horizontal="left"/>
      <protection locked="0"/>
    </xf>
    <xf numFmtId="0" fontId="3" fillId="2" borderId="0" xfId="0" applyFont="1" applyFill="1" applyAlignment="1" applyProtection="1">
      <alignment horizontal="left"/>
    </xf>
    <xf numFmtId="0" fontId="26" fillId="2" borderId="0" xfId="0" applyFont="1" applyFill="1" applyAlignment="1" applyProtection="1">
      <alignment horizontal="center"/>
    </xf>
    <xf numFmtId="0" fontId="5" fillId="0" borderId="0" xfId="0" applyFont="1" applyFill="1" applyBorder="1" applyAlignment="1" applyProtection="1">
      <alignment horizontal="center"/>
    </xf>
    <xf numFmtId="3" fontId="1" fillId="3" borderId="3" xfId="0" applyNumberFormat="1" applyFont="1" applyFill="1" applyBorder="1" applyAlignment="1" applyProtection="1">
      <alignment horizontal="right"/>
      <protection locked="0"/>
    </xf>
    <xf numFmtId="49" fontId="1" fillId="3" borderId="2" xfId="0" applyNumberFormat="1" applyFont="1" applyFill="1" applyBorder="1" applyAlignment="1" applyProtection="1">
      <alignment horizontal="left"/>
      <protection locked="0"/>
    </xf>
    <xf numFmtId="49" fontId="1" fillId="0" borderId="0" xfId="0" applyNumberFormat="1" applyFont="1" applyFill="1" applyAlignment="1" applyProtection="1">
      <alignment horizontal="left"/>
    </xf>
    <xf numFmtId="3" fontId="1" fillId="3" borderId="2" xfId="0" applyNumberFormat="1" applyFont="1" applyFill="1" applyBorder="1" applyAlignment="1" applyProtection="1">
      <alignment horizontal="right"/>
      <protection locked="0"/>
    </xf>
    <xf numFmtId="0" fontId="5" fillId="0" borderId="0" xfId="0" applyFont="1" applyFill="1" applyAlignment="1" applyProtection="1">
      <alignment horizontal="left"/>
    </xf>
    <xf numFmtId="49" fontId="1" fillId="3" borderId="2" xfId="0" applyNumberFormat="1" applyFont="1" applyFill="1" applyBorder="1" applyAlignment="1" applyProtection="1">
      <alignment horizontal="right" vertical="top"/>
      <protection locked="0"/>
    </xf>
    <xf numFmtId="49" fontId="1" fillId="3" borderId="4" xfId="0" applyNumberFormat="1" applyFont="1" applyFill="1" applyBorder="1" applyAlignment="1" applyProtection="1">
      <alignment horizontal="right" vertical="top"/>
      <protection locked="0"/>
    </xf>
    <xf numFmtId="4" fontId="1" fillId="3" borderId="3" xfId="0" applyNumberFormat="1" applyFont="1" applyFill="1" applyBorder="1" applyAlignment="1" applyProtection="1">
      <alignment horizontal="right" vertical="top"/>
      <protection locked="0"/>
    </xf>
    <xf numFmtId="165" fontId="7" fillId="0" borderId="0" xfId="0" applyNumberFormat="1" applyFont="1" applyFill="1" applyAlignment="1" applyProtection="1">
      <alignment horizontal="right" vertical="top"/>
      <protection locked="0"/>
    </xf>
    <xf numFmtId="165" fontId="7" fillId="0" borderId="0" xfId="0" applyNumberFormat="1" applyFont="1" applyFill="1" applyAlignment="1" applyProtection="1">
      <alignment horizontal="right" vertical="top" wrapText="1"/>
      <protection locked="0"/>
    </xf>
    <xf numFmtId="0" fontId="7" fillId="0" borderId="0" xfId="0" applyFont="1" applyFill="1" applyAlignment="1" applyProtection="1">
      <alignment horizontal="right" vertical="top"/>
      <protection locked="0"/>
    </xf>
    <xf numFmtId="0" fontId="1" fillId="0" borderId="0" xfId="0" applyFont="1" applyAlignment="1" applyProtection="1">
      <alignment horizontal="left" vertical="top" wrapText="1"/>
    </xf>
    <xf numFmtId="0" fontId="5" fillId="0" borderId="0" xfId="0" applyFont="1" applyBorder="1" applyAlignment="1" applyProtection="1">
      <alignment horizontal="justify" vertical="top" wrapText="1"/>
    </xf>
    <xf numFmtId="0" fontId="4" fillId="0" borderId="0" xfId="0" applyNumberFormat="1" applyFont="1" applyFill="1" applyAlignment="1" applyProtection="1">
      <alignment horizontal="justify" vertical="top"/>
    </xf>
    <xf numFmtId="0" fontId="2" fillId="2" borderId="0" xfId="0" applyFont="1" applyFill="1" applyAlignment="1" applyProtection="1">
      <alignment horizontal="right" vertical="top"/>
    </xf>
    <xf numFmtId="4" fontId="10" fillId="3" borderId="2" xfId="0" applyNumberFormat="1" applyFont="1" applyFill="1" applyBorder="1" applyAlignment="1" applyProtection="1">
      <alignment horizontal="right" vertical="top"/>
      <protection locked="0"/>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5" dropStyle="combo" dx="16" fmlaRange="$AZ$2:$AZ$5" noThreeD="1" sel="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Drop" dropLines="5" dropStyle="combo" dx="16" fmlaRange="$AZ$2:$AZ$5" noThreeD="1" sel="1" val="0"/>
</file>

<file path=xl/ctrlProps/ctrlProp114.xml><?xml version="1.0" encoding="utf-8"?>
<formControlPr xmlns="http://schemas.microsoft.com/office/spreadsheetml/2009/9/main" objectType="Drop" dropLines="5" dropStyle="combo" dx="16" fmlaRange="$AZ$2:$AZ$5" noThreeD="1" sel="1" val="0"/>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Z$88" lockText="1" noThreeD="1"/>
</file>

<file path=xl/ctrlProps/ctrlProp124.xml><?xml version="1.0" encoding="utf-8"?>
<formControlPr xmlns="http://schemas.microsoft.com/office/spreadsheetml/2009/9/main" objectType="CheckBox" fmlaLink="$AZ$93"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AZ$89" lockText="1" noThreeD="1"/>
</file>

<file path=xl/ctrlProps/ctrlProp127.xml><?xml version="1.0" encoding="utf-8"?>
<formControlPr xmlns="http://schemas.microsoft.com/office/spreadsheetml/2009/9/main" objectType="CheckBox" fmlaLink="$AZ$90" lockText="1" noThreeD="1"/>
</file>

<file path=xl/ctrlProps/ctrlProp128.xml><?xml version="1.0" encoding="utf-8"?>
<formControlPr xmlns="http://schemas.microsoft.com/office/spreadsheetml/2009/9/main" objectType="CheckBox" fmlaLink="$AZ$91" lockText="1" noThreeD="1"/>
</file>

<file path=xl/ctrlProps/ctrlProp129.xml><?xml version="1.0" encoding="utf-8"?>
<formControlPr xmlns="http://schemas.microsoft.com/office/spreadsheetml/2009/9/main" objectType="CheckBox" fmlaLink="$AZ$92"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Drop" dropLines="5" dropStyle="combo" dx="16" fmlaRange="$AZ$2:$AZ$5" noThreeD="1" sel="1" val="0"/>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Drop" dropLines="5" dropStyle="combo" dx="16" fmlaRange="$AZ$2:$AZ$5" noThreeD="1" sel="1" val="0"/>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Drop" dropLines="5" dropStyle="combo" dx="16" fmlaRange="$AZ$2:$AZ$5" noThreeD="1" sel="1" val="0"/>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Z$81" lockText="1" noThreeD="1"/>
</file>

<file path=xl/ctrlProps/ctrlProp74.xml><?xml version="1.0" encoding="utf-8"?>
<formControlPr xmlns="http://schemas.microsoft.com/office/spreadsheetml/2009/9/main" objectType="CheckBox" fmlaLink="$AZ$82"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149</xdr:row>
      <xdr:rowOff>28575</xdr:rowOff>
    </xdr:from>
    <xdr:to>
      <xdr:col>24</xdr:col>
      <xdr:colOff>9525</xdr:colOff>
      <xdr:row>158</xdr:row>
      <xdr:rowOff>19050</xdr:rowOff>
    </xdr:to>
    <xdr:pic>
      <xdr:nvPicPr>
        <xdr:cNvPr id="2207" name="Picture 85"/>
        <xdr:cNvPicPr>
          <a:picLocks noChangeAspect="1" noChangeArrowheads="1"/>
        </xdr:cNvPicPr>
      </xdr:nvPicPr>
      <xdr:blipFill>
        <a:blip xmlns:r="http://schemas.openxmlformats.org/officeDocument/2006/relationships" r:embed="rId1" cstate="print"/>
        <a:srcRect/>
        <a:stretch>
          <a:fillRect/>
        </a:stretch>
      </xdr:blipFill>
      <xdr:spPr bwMode="auto">
        <a:xfrm>
          <a:off x="0" y="21345525"/>
          <a:ext cx="2981325" cy="1362075"/>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0</xdr:colOff>
          <xdr:row>19</xdr:row>
          <xdr:rowOff>142875</xdr:rowOff>
        </xdr:from>
        <xdr:to>
          <xdr:col>32</xdr:col>
          <xdr:colOff>152400</xdr:colOff>
          <xdr:row>22</xdr:row>
          <xdr:rowOff>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39</xdr:col>
          <xdr:colOff>19050</xdr:colOff>
          <xdr:row>58</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57</xdr:row>
          <xdr:rowOff>123825</xdr:rowOff>
        </xdr:from>
        <xdr:to>
          <xdr:col>39</xdr:col>
          <xdr:colOff>19050</xdr:colOff>
          <xdr:row>59</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123825</xdr:rowOff>
        </xdr:from>
        <xdr:to>
          <xdr:col>2</xdr:col>
          <xdr:colOff>76200</xdr:colOff>
          <xdr:row>272</xdr:row>
          <xdr:rowOff>38100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123825</xdr:rowOff>
        </xdr:from>
        <xdr:to>
          <xdr:col>2</xdr:col>
          <xdr:colOff>76200</xdr:colOff>
          <xdr:row>271</xdr:row>
          <xdr:rowOff>38100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123825</xdr:rowOff>
        </xdr:from>
        <xdr:to>
          <xdr:col>2</xdr:col>
          <xdr:colOff>76200</xdr:colOff>
          <xdr:row>273</xdr:row>
          <xdr:rowOff>38100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123825</xdr:rowOff>
        </xdr:from>
        <xdr:to>
          <xdr:col>2</xdr:col>
          <xdr:colOff>76200</xdr:colOff>
          <xdr:row>274</xdr:row>
          <xdr:rowOff>38100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273</xdr:row>
          <xdr:rowOff>123825</xdr:rowOff>
        </xdr:from>
        <xdr:to>
          <xdr:col>2</xdr:col>
          <xdr:colOff>76200</xdr:colOff>
          <xdr:row>275</xdr:row>
          <xdr:rowOff>38100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268</xdr:row>
          <xdr:rowOff>123825</xdr:rowOff>
        </xdr:from>
        <xdr:to>
          <xdr:col>2</xdr:col>
          <xdr:colOff>76200</xdr:colOff>
          <xdr:row>270</xdr:row>
          <xdr:rowOff>38100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269</xdr:row>
          <xdr:rowOff>123825</xdr:rowOff>
        </xdr:from>
        <xdr:to>
          <xdr:col>28</xdr:col>
          <xdr:colOff>76200</xdr:colOff>
          <xdr:row>271</xdr:row>
          <xdr:rowOff>38100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270</xdr:row>
          <xdr:rowOff>123825</xdr:rowOff>
        </xdr:from>
        <xdr:to>
          <xdr:col>28</xdr:col>
          <xdr:colOff>76200</xdr:colOff>
          <xdr:row>272</xdr:row>
          <xdr:rowOff>38100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271</xdr:row>
          <xdr:rowOff>123825</xdr:rowOff>
        </xdr:from>
        <xdr:to>
          <xdr:col>28</xdr:col>
          <xdr:colOff>76200</xdr:colOff>
          <xdr:row>273</xdr:row>
          <xdr:rowOff>38100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272</xdr:row>
          <xdr:rowOff>123825</xdr:rowOff>
        </xdr:from>
        <xdr:to>
          <xdr:col>28</xdr:col>
          <xdr:colOff>76200</xdr:colOff>
          <xdr:row>274</xdr:row>
          <xdr:rowOff>38100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266</xdr:row>
          <xdr:rowOff>123825</xdr:rowOff>
        </xdr:from>
        <xdr:to>
          <xdr:col>2</xdr:col>
          <xdr:colOff>76200</xdr:colOff>
          <xdr:row>268</xdr:row>
          <xdr:rowOff>38100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265</xdr:row>
          <xdr:rowOff>123825</xdr:rowOff>
        </xdr:from>
        <xdr:to>
          <xdr:col>2</xdr:col>
          <xdr:colOff>76200</xdr:colOff>
          <xdr:row>267</xdr:row>
          <xdr:rowOff>38100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267</xdr:row>
          <xdr:rowOff>123825</xdr:rowOff>
        </xdr:from>
        <xdr:to>
          <xdr:col>2</xdr:col>
          <xdr:colOff>76200</xdr:colOff>
          <xdr:row>269</xdr:row>
          <xdr:rowOff>38100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266</xdr:row>
          <xdr:rowOff>123825</xdr:rowOff>
        </xdr:from>
        <xdr:to>
          <xdr:col>28</xdr:col>
          <xdr:colOff>76200</xdr:colOff>
          <xdr:row>268</xdr:row>
          <xdr:rowOff>38100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265</xdr:row>
          <xdr:rowOff>123825</xdr:rowOff>
        </xdr:from>
        <xdr:to>
          <xdr:col>28</xdr:col>
          <xdr:colOff>76200</xdr:colOff>
          <xdr:row>267</xdr:row>
          <xdr:rowOff>38100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267</xdr:row>
          <xdr:rowOff>123825</xdr:rowOff>
        </xdr:from>
        <xdr:to>
          <xdr:col>28</xdr:col>
          <xdr:colOff>76200</xdr:colOff>
          <xdr:row>269</xdr:row>
          <xdr:rowOff>38100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268</xdr:row>
          <xdr:rowOff>123825</xdr:rowOff>
        </xdr:from>
        <xdr:to>
          <xdr:col>28</xdr:col>
          <xdr:colOff>76200</xdr:colOff>
          <xdr:row>270</xdr:row>
          <xdr:rowOff>38100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273</xdr:row>
          <xdr:rowOff>123825</xdr:rowOff>
        </xdr:from>
        <xdr:to>
          <xdr:col>28</xdr:col>
          <xdr:colOff>76200</xdr:colOff>
          <xdr:row>275</xdr:row>
          <xdr:rowOff>38100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18</xdr:row>
          <xdr:rowOff>142875</xdr:rowOff>
        </xdr:from>
        <xdr:to>
          <xdr:col>33</xdr:col>
          <xdr:colOff>9525</xdr:colOff>
          <xdr:row>20</xdr:row>
          <xdr:rowOff>38100</xdr:rowOff>
        </xdr:to>
        <xdr:sp macro="" textlink="">
          <xdr:nvSpPr>
            <xdr:cNvPr id="3074" name="Drop Down 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81</xdr:row>
          <xdr:rowOff>133350</xdr:rowOff>
        </xdr:from>
        <xdr:to>
          <xdr:col>28</xdr:col>
          <xdr:colOff>85725</xdr:colOff>
          <xdr:row>83</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85</xdr:row>
          <xdr:rowOff>123825</xdr:rowOff>
        </xdr:from>
        <xdr:to>
          <xdr:col>28</xdr:col>
          <xdr:colOff>85725</xdr:colOff>
          <xdr:row>87</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92</xdr:row>
          <xdr:rowOff>114300</xdr:rowOff>
        </xdr:from>
        <xdr:to>
          <xdr:col>50</xdr:col>
          <xdr:colOff>85725</xdr:colOff>
          <xdr:row>94</xdr:row>
          <xdr:rowOff>28575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106</xdr:row>
          <xdr:rowOff>123825</xdr:rowOff>
        </xdr:from>
        <xdr:to>
          <xdr:col>50</xdr:col>
          <xdr:colOff>85725</xdr:colOff>
          <xdr:row>108</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90</xdr:row>
          <xdr:rowOff>114300</xdr:rowOff>
        </xdr:from>
        <xdr:to>
          <xdr:col>50</xdr:col>
          <xdr:colOff>85725</xdr:colOff>
          <xdr:row>92</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110</xdr:row>
          <xdr:rowOff>123825</xdr:rowOff>
        </xdr:from>
        <xdr:to>
          <xdr:col>50</xdr:col>
          <xdr:colOff>85725</xdr:colOff>
          <xdr:row>112</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114</xdr:row>
          <xdr:rowOff>123825</xdr:rowOff>
        </xdr:from>
        <xdr:to>
          <xdr:col>50</xdr:col>
          <xdr:colOff>85725</xdr:colOff>
          <xdr:row>116</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116</xdr:row>
          <xdr:rowOff>123825</xdr:rowOff>
        </xdr:from>
        <xdr:to>
          <xdr:col>50</xdr:col>
          <xdr:colOff>85725</xdr:colOff>
          <xdr:row>118</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118</xdr:row>
          <xdr:rowOff>123825</xdr:rowOff>
        </xdr:from>
        <xdr:to>
          <xdr:col>50</xdr:col>
          <xdr:colOff>85725</xdr:colOff>
          <xdr:row>120</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127</xdr:row>
          <xdr:rowOff>114300</xdr:rowOff>
        </xdr:from>
        <xdr:to>
          <xdr:col>28</xdr:col>
          <xdr:colOff>85725</xdr:colOff>
          <xdr:row>129</xdr:row>
          <xdr:rowOff>28575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131</xdr:row>
          <xdr:rowOff>123825</xdr:rowOff>
        </xdr:from>
        <xdr:to>
          <xdr:col>28</xdr:col>
          <xdr:colOff>85725</xdr:colOff>
          <xdr:row>133</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123825</xdr:rowOff>
        </xdr:from>
        <xdr:to>
          <xdr:col>2</xdr:col>
          <xdr:colOff>76200</xdr:colOff>
          <xdr:row>167</xdr:row>
          <xdr:rowOff>38100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123825</xdr:rowOff>
        </xdr:from>
        <xdr:to>
          <xdr:col>2</xdr:col>
          <xdr:colOff>76200</xdr:colOff>
          <xdr:row>185</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123825</xdr:rowOff>
        </xdr:from>
        <xdr:to>
          <xdr:col>2</xdr:col>
          <xdr:colOff>76200</xdr:colOff>
          <xdr:row>188</xdr:row>
          <xdr:rowOff>38100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123825</xdr:rowOff>
        </xdr:from>
        <xdr:to>
          <xdr:col>2</xdr:col>
          <xdr:colOff>76200</xdr:colOff>
          <xdr:row>192</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220</xdr:row>
          <xdr:rowOff>123825</xdr:rowOff>
        </xdr:from>
        <xdr:to>
          <xdr:col>28</xdr:col>
          <xdr:colOff>76200</xdr:colOff>
          <xdr:row>222</xdr:row>
          <xdr:rowOff>38100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221</xdr:row>
          <xdr:rowOff>123825</xdr:rowOff>
        </xdr:from>
        <xdr:to>
          <xdr:col>28</xdr:col>
          <xdr:colOff>76200</xdr:colOff>
          <xdr:row>223</xdr:row>
          <xdr:rowOff>38100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267</xdr:row>
          <xdr:rowOff>123825</xdr:rowOff>
        </xdr:from>
        <xdr:to>
          <xdr:col>2</xdr:col>
          <xdr:colOff>76200</xdr:colOff>
          <xdr:row>269</xdr:row>
          <xdr:rowOff>38100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266</xdr:row>
          <xdr:rowOff>123825</xdr:rowOff>
        </xdr:from>
        <xdr:to>
          <xdr:col>2</xdr:col>
          <xdr:colOff>76200</xdr:colOff>
          <xdr:row>268</xdr:row>
          <xdr:rowOff>38100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268</xdr:row>
          <xdr:rowOff>123825</xdr:rowOff>
        </xdr:from>
        <xdr:to>
          <xdr:col>2</xdr:col>
          <xdr:colOff>76200</xdr:colOff>
          <xdr:row>270</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123825</xdr:rowOff>
        </xdr:from>
        <xdr:to>
          <xdr:col>2</xdr:col>
          <xdr:colOff>76200</xdr:colOff>
          <xdr:row>271</xdr:row>
          <xdr:rowOff>38100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123825</xdr:rowOff>
        </xdr:from>
        <xdr:to>
          <xdr:col>2</xdr:col>
          <xdr:colOff>76200</xdr:colOff>
          <xdr:row>272</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267</xdr:row>
          <xdr:rowOff>0</xdr:rowOff>
        </xdr:from>
        <xdr:to>
          <xdr:col>28</xdr:col>
          <xdr:colOff>85725</xdr:colOff>
          <xdr:row>268</xdr:row>
          <xdr:rowOff>66675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267</xdr:row>
          <xdr:rowOff>123825</xdr:rowOff>
        </xdr:from>
        <xdr:to>
          <xdr:col>28</xdr:col>
          <xdr:colOff>85725</xdr:colOff>
          <xdr:row>269</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268</xdr:row>
          <xdr:rowOff>123825</xdr:rowOff>
        </xdr:from>
        <xdr:to>
          <xdr:col>28</xdr:col>
          <xdr:colOff>85725</xdr:colOff>
          <xdr:row>270</xdr:row>
          <xdr:rowOff>38100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269</xdr:row>
          <xdr:rowOff>123825</xdr:rowOff>
        </xdr:from>
        <xdr:to>
          <xdr:col>28</xdr:col>
          <xdr:colOff>85725</xdr:colOff>
          <xdr:row>271</xdr:row>
          <xdr:rowOff>38100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270</xdr:row>
          <xdr:rowOff>123825</xdr:rowOff>
        </xdr:from>
        <xdr:to>
          <xdr:col>28</xdr:col>
          <xdr:colOff>85725</xdr:colOff>
          <xdr:row>272</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122</xdr:row>
          <xdr:rowOff>123825</xdr:rowOff>
        </xdr:from>
        <xdr:to>
          <xdr:col>50</xdr:col>
          <xdr:colOff>85725</xdr:colOff>
          <xdr:row>124</xdr:row>
          <xdr:rowOff>38100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124</xdr:row>
          <xdr:rowOff>123825</xdr:rowOff>
        </xdr:from>
        <xdr:to>
          <xdr:col>50</xdr:col>
          <xdr:colOff>85725</xdr:colOff>
          <xdr:row>126</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102</xdr:row>
          <xdr:rowOff>123825</xdr:rowOff>
        </xdr:from>
        <xdr:to>
          <xdr:col>50</xdr:col>
          <xdr:colOff>85725</xdr:colOff>
          <xdr:row>104</xdr:row>
          <xdr:rowOff>38100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96</xdr:row>
          <xdr:rowOff>123825</xdr:rowOff>
        </xdr:from>
        <xdr:to>
          <xdr:col>50</xdr:col>
          <xdr:colOff>85725</xdr:colOff>
          <xdr:row>98</xdr:row>
          <xdr:rowOff>38100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18</xdr:row>
          <xdr:rowOff>142875</xdr:rowOff>
        </xdr:from>
        <xdr:to>
          <xdr:col>32</xdr:col>
          <xdr:colOff>142875</xdr:colOff>
          <xdr:row>20</xdr:row>
          <xdr:rowOff>38100</xdr:rowOff>
        </xdr:to>
        <xdr:sp macro="" textlink="">
          <xdr:nvSpPr>
            <xdr:cNvPr id="4098" name="Drop Down 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123825</xdr:rowOff>
        </xdr:from>
        <xdr:to>
          <xdr:col>2</xdr:col>
          <xdr:colOff>76200</xdr:colOff>
          <xdr:row>271</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268</xdr:row>
          <xdr:rowOff>123825</xdr:rowOff>
        </xdr:from>
        <xdr:to>
          <xdr:col>2</xdr:col>
          <xdr:colOff>76200</xdr:colOff>
          <xdr:row>270</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123825</xdr:rowOff>
        </xdr:from>
        <xdr:to>
          <xdr:col>2</xdr:col>
          <xdr:colOff>76200</xdr:colOff>
          <xdr:row>272</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123825</xdr:rowOff>
        </xdr:from>
        <xdr:to>
          <xdr:col>2</xdr:col>
          <xdr:colOff>76200</xdr:colOff>
          <xdr:row>273</xdr:row>
          <xdr:rowOff>38100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123825</xdr:rowOff>
        </xdr:from>
        <xdr:to>
          <xdr:col>2</xdr:col>
          <xdr:colOff>76200</xdr:colOff>
          <xdr:row>274</xdr:row>
          <xdr:rowOff>38100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268</xdr:row>
          <xdr:rowOff>123825</xdr:rowOff>
        </xdr:from>
        <xdr:to>
          <xdr:col>28</xdr:col>
          <xdr:colOff>76200</xdr:colOff>
          <xdr:row>270</xdr:row>
          <xdr:rowOff>38100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269</xdr:row>
          <xdr:rowOff>123825</xdr:rowOff>
        </xdr:from>
        <xdr:to>
          <xdr:col>28</xdr:col>
          <xdr:colOff>76200</xdr:colOff>
          <xdr:row>271</xdr:row>
          <xdr:rowOff>38100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270</xdr:row>
          <xdr:rowOff>123825</xdr:rowOff>
        </xdr:from>
        <xdr:to>
          <xdr:col>28</xdr:col>
          <xdr:colOff>76200</xdr:colOff>
          <xdr:row>272</xdr:row>
          <xdr:rowOff>38100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271</xdr:row>
          <xdr:rowOff>123825</xdr:rowOff>
        </xdr:from>
        <xdr:to>
          <xdr:col>28</xdr:col>
          <xdr:colOff>76200</xdr:colOff>
          <xdr:row>273</xdr:row>
          <xdr:rowOff>38100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272</xdr:row>
          <xdr:rowOff>123825</xdr:rowOff>
        </xdr:from>
        <xdr:to>
          <xdr:col>28</xdr:col>
          <xdr:colOff>76200</xdr:colOff>
          <xdr:row>274</xdr:row>
          <xdr:rowOff>38100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155</xdr:row>
          <xdr:rowOff>114300</xdr:rowOff>
        </xdr:from>
        <xdr:to>
          <xdr:col>2</xdr:col>
          <xdr:colOff>85725</xdr:colOff>
          <xdr:row>157</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157</xdr:row>
          <xdr:rowOff>114300</xdr:rowOff>
        </xdr:from>
        <xdr:to>
          <xdr:col>2</xdr:col>
          <xdr:colOff>85725</xdr:colOff>
          <xdr:row>159</xdr:row>
          <xdr:rowOff>28575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160</xdr:row>
          <xdr:rowOff>114300</xdr:rowOff>
        </xdr:from>
        <xdr:to>
          <xdr:col>2</xdr:col>
          <xdr:colOff>85725</xdr:colOff>
          <xdr:row>162</xdr:row>
          <xdr:rowOff>28575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136</xdr:row>
          <xdr:rowOff>114300</xdr:rowOff>
        </xdr:from>
        <xdr:to>
          <xdr:col>24</xdr:col>
          <xdr:colOff>85725</xdr:colOff>
          <xdr:row>138</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87</xdr:row>
          <xdr:rowOff>114300</xdr:rowOff>
        </xdr:from>
        <xdr:to>
          <xdr:col>50</xdr:col>
          <xdr:colOff>85725</xdr:colOff>
          <xdr:row>89</xdr:row>
          <xdr:rowOff>28575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127</xdr:row>
          <xdr:rowOff>114300</xdr:rowOff>
        </xdr:from>
        <xdr:to>
          <xdr:col>28</xdr:col>
          <xdr:colOff>85725</xdr:colOff>
          <xdr:row>129</xdr:row>
          <xdr:rowOff>28575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230</xdr:row>
          <xdr:rowOff>123825</xdr:rowOff>
        </xdr:from>
        <xdr:to>
          <xdr:col>2</xdr:col>
          <xdr:colOff>76200</xdr:colOff>
          <xdr:row>232</xdr:row>
          <xdr:rowOff>38100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231</xdr:row>
          <xdr:rowOff>123825</xdr:rowOff>
        </xdr:from>
        <xdr:to>
          <xdr:col>2</xdr:col>
          <xdr:colOff>76200</xdr:colOff>
          <xdr:row>233</xdr:row>
          <xdr:rowOff>38100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114300</xdr:rowOff>
        </xdr:from>
        <xdr:to>
          <xdr:col>2</xdr:col>
          <xdr:colOff>76200</xdr:colOff>
          <xdr:row>66</xdr:row>
          <xdr:rowOff>28575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114300</xdr:rowOff>
        </xdr:from>
        <xdr:to>
          <xdr:col>2</xdr:col>
          <xdr:colOff>76200</xdr:colOff>
          <xdr:row>67</xdr:row>
          <xdr:rowOff>28575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130</xdr:row>
          <xdr:rowOff>142875</xdr:rowOff>
        </xdr:from>
        <xdr:to>
          <xdr:col>2</xdr:col>
          <xdr:colOff>85725</xdr:colOff>
          <xdr:row>132</xdr:row>
          <xdr:rowOff>57150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134</xdr:row>
          <xdr:rowOff>123825</xdr:rowOff>
        </xdr:from>
        <xdr:to>
          <xdr:col>2</xdr:col>
          <xdr:colOff>85725</xdr:colOff>
          <xdr:row>136</xdr:row>
          <xdr:rowOff>38100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97</xdr:row>
          <xdr:rowOff>114300</xdr:rowOff>
        </xdr:from>
        <xdr:to>
          <xdr:col>28</xdr:col>
          <xdr:colOff>85725</xdr:colOff>
          <xdr:row>99</xdr:row>
          <xdr:rowOff>28575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101</xdr:row>
          <xdr:rowOff>123825</xdr:rowOff>
        </xdr:from>
        <xdr:to>
          <xdr:col>28</xdr:col>
          <xdr:colOff>85725</xdr:colOff>
          <xdr:row>103</xdr:row>
          <xdr:rowOff>38100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92</xdr:row>
          <xdr:rowOff>114300</xdr:rowOff>
        </xdr:from>
        <xdr:to>
          <xdr:col>50</xdr:col>
          <xdr:colOff>85725</xdr:colOff>
          <xdr:row>94</xdr:row>
          <xdr:rowOff>28575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94</xdr:row>
          <xdr:rowOff>114300</xdr:rowOff>
        </xdr:from>
        <xdr:to>
          <xdr:col>50</xdr:col>
          <xdr:colOff>85725</xdr:colOff>
          <xdr:row>96</xdr:row>
          <xdr:rowOff>28575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83</xdr:row>
          <xdr:rowOff>123825</xdr:rowOff>
        </xdr:from>
        <xdr:to>
          <xdr:col>50</xdr:col>
          <xdr:colOff>85725</xdr:colOff>
          <xdr:row>85</xdr:row>
          <xdr:rowOff>38100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77</xdr:row>
          <xdr:rowOff>123825</xdr:rowOff>
        </xdr:from>
        <xdr:to>
          <xdr:col>50</xdr:col>
          <xdr:colOff>85725</xdr:colOff>
          <xdr:row>79</xdr:row>
          <xdr:rowOff>38100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114300</xdr:rowOff>
        </xdr:from>
        <xdr:to>
          <xdr:col>24</xdr:col>
          <xdr:colOff>85725</xdr:colOff>
          <xdr:row>139</xdr:row>
          <xdr:rowOff>28575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76</xdr:row>
          <xdr:rowOff>114300</xdr:rowOff>
        </xdr:from>
        <xdr:to>
          <xdr:col>28</xdr:col>
          <xdr:colOff>85725</xdr:colOff>
          <xdr:row>78</xdr:row>
          <xdr:rowOff>28575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80</xdr:row>
          <xdr:rowOff>114300</xdr:rowOff>
        </xdr:from>
        <xdr:to>
          <xdr:col>28</xdr:col>
          <xdr:colOff>85725</xdr:colOff>
          <xdr:row>82</xdr:row>
          <xdr:rowOff>28575</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86</xdr:row>
          <xdr:rowOff>114300</xdr:rowOff>
        </xdr:from>
        <xdr:to>
          <xdr:col>50</xdr:col>
          <xdr:colOff>85725</xdr:colOff>
          <xdr:row>88</xdr:row>
          <xdr:rowOff>28575</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90</xdr:row>
          <xdr:rowOff>123825</xdr:rowOff>
        </xdr:from>
        <xdr:to>
          <xdr:col>50</xdr:col>
          <xdr:colOff>85725</xdr:colOff>
          <xdr:row>92</xdr:row>
          <xdr:rowOff>38100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84</xdr:row>
          <xdr:rowOff>114300</xdr:rowOff>
        </xdr:from>
        <xdr:to>
          <xdr:col>50</xdr:col>
          <xdr:colOff>85725</xdr:colOff>
          <xdr:row>86</xdr:row>
          <xdr:rowOff>28575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94</xdr:row>
          <xdr:rowOff>123825</xdr:rowOff>
        </xdr:from>
        <xdr:to>
          <xdr:col>50</xdr:col>
          <xdr:colOff>85725</xdr:colOff>
          <xdr:row>96</xdr:row>
          <xdr:rowOff>38100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98</xdr:row>
          <xdr:rowOff>123825</xdr:rowOff>
        </xdr:from>
        <xdr:to>
          <xdr:col>50</xdr:col>
          <xdr:colOff>85725</xdr:colOff>
          <xdr:row>100</xdr:row>
          <xdr:rowOff>38100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100</xdr:row>
          <xdr:rowOff>123825</xdr:rowOff>
        </xdr:from>
        <xdr:to>
          <xdr:col>50</xdr:col>
          <xdr:colOff>85725</xdr:colOff>
          <xdr:row>102</xdr:row>
          <xdr:rowOff>38100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102</xdr:row>
          <xdr:rowOff>123825</xdr:rowOff>
        </xdr:from>
        <xdr:to>
          <xdr:col>50</xdr:col>
          <xdr:colOff>85725</xdr:colOff>
          <xdr:row>104</xdr:row>
          <xdr:rowOff>38100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111</xdr:row>
          <xdr:rowOff>114300</xdr:rowOff>
        </xdr:from>
        <xdr:to>
          <xdr:col>28</xdr:col>
          <xdr:colOff>85725</xdr:colOff>
          <xdr:row>113</xdr:row>
          <xdr:rowOff>28575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115</xdr:row>
          <xdr:rowOff>123825</xdr:rowOff>
        </xdr:from>
        <xdr:to>
          <xdr:col>28</xdr:col>
          <xdr:colOff>85725</xdr:colOff>
          <xdr:row>117</xdr:row>
          <xdr:rowOff>38100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123825</xdr:rowOff>
        </xdr:from>
        <xdr:to>
          <xdr:col>2</xdr:col>
          <xdr:colOff>76200</xdr:colOff>
          <xdr:row>146</xdr:row>
          <xdr:rowOff>66675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123825</xdr:rowOff>
        </xdr:from>
        <xdr:to>
          <xdr:col>2</xdr:col>
          <xdr:colOff>76200</xdr:colOff>
          <xdr:row>164</xdr:row>
          <xdr:rowOff>38100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123825</xdr:rowOff>
        </xdr:from>
        <xdr:to>
          <xdr:col>2</xdr:col>
          <xdr:colOff>76200</xdr:colOff>
          <xdr:row>167</xdr:row>
          <xdr:rowOff>38100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123825</xdr:rowOff>
        </xdr:from>
        <xdr:to>
          <xdr:col>2</xdr:col>
          <xdr:colOff>76200</xdr:colOff>
          <xdr:row>171</xdr:row>
          <xdr:rowOff>38100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247</xdr:row>
          <xdr:rowOff>123825</xdr:rowOff>
        </xdr:from>
        <xdr:to>
          <xdr:col>2</xdr:col>
          <xdr:colOff>76200</xdr:colOff>
          <xdr:row>249</xdr:row>
          <xdr:rowOff>38100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248</xdr:row>
          <xdr:rowOff>123825</xdr:rowOff>
        </xdr:from>
        <xdr:to>
          <xdr:col>2</xdr:col>
          <xdr:colOff>76200</xdr:colOff>
          <xdr:row>250</xdr:row>
          <xdr:rowOff>38100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268</xdr:row>
          <xdr:rowOff>123825</xdr:rowOff>
        </xdr:from>
        <xdr:to>
          <xdr:col>2</xdr:col>
          <xdr:colOff>76200</xdr:colOff>
          <xdr:row>270</xdr:row>
          <xdr:rowOff>38100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267</xdr:row>
          <xdr:rowOff>123825</xdr:rowOff>
        </xdr:from>
        <xdr:to>
          <xdr:col>2</xdr:col>
          <xdr:colOff>76200</xdr:colOff>
          <xdr:row>269</xdr:row>
          <xdr:rowOff>38100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123825</xdr:rowOff>
        </xdr:from>
        <xdr:to>
          <xdr:col>2</xdr:col>
          <xdr:colOff>76200</xdr:colOff>
          <xdr:row>271</xdr:row>
          <xdr:rowOff>38100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123825</xdr:rowOff>
        </xdr:from>
        <xdr:to>
          <xdr:col>2</xdr:col>
          <xdr:colOff>76200</xdr:colOff>
          <xdr:row>272</xdr:row>
          <xdr:rowOff>38100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123825</xdr:rowOff>
        </xdr:from>
        <xdr:to>
          <xdr:col>2</xdr:col>
          <xdr:colOff>76200</xdr:colOff>
          <xdr:row>273</xdr:row>
          <xdr:rowOff>38100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267</xdr:row>
          <xdr:rowOff>123825</xdr:rowOff>
        </xdr:from>
        <xdr:to>
          <xdr:col>28</xdr:col>
          <xdr:colOff>85725</xdr:colOff>
          <xdr:row>269</xdr:row>
          <xdr:rowOff>38100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268</xdr:row>
          <xdr:rowOff>123825</xdr:rowOff>
        </xdr:from>
        <xdr:to>
          <xdr:col>28</xdr:col>
          <xdr:colOff>85725</xdr:colOff>
          <xdr:row>270</xdr:row>
          <xdr:rowOff>38100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269</xdr:row>
          <xdr:rowOff>123825</xdr:rowOff>
        </xdr:from>
        <xdr:to>
          <xdr:col>28</xdr:col>
          <xdr:colOff>85725</xdr:colOff>
          <xdr:row>271</xdr:row>
          <xdr:rowOff>38100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270</xdr:row>
          <xdr:rowOff>123825</xdr:rowOff>
        </xdr:from>
        <xdr:to>
          <xdr:col>28</xdr:col>
          <xdr:colOff>85725</xdr:colOff>
          <xdr:row>272</xdr:row>
          <xdr:rowOff>38100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271</xdr:row>
          <xdr:rowOff>123825</xdr:rowOff>
        </xdr:from>
        <xdr:to>
          <xdr:col>28</xdr:col>
          <xdr:colOff>85725</xdr:colOff>
          <xdr:row>273</xdr:row>
          <xdr:rowOff>38100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106</xdr:row>
          <xdr:rowOff>114300</xdr:rowOff>
        </xdr:from>
        <xdr:to>
          <xdr:col>50</xdr:col>
          <xdr:colOff>85725</xdr:colOff>
          <xdr:row>108</xdr:row>
          <xdr:rowOff>28575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108</xdr:row>
          <xdr:rowOff>114300</xdr:rowOff>
        </xdr:from>
        <xdr:to>
          <xdr:col>50</xdr:col>
          <xdr:colOff>85725</xdr:colOff>
          <xdr:row>110</xdr:row>
          <xdr:rowOff>28575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33</xdr:col>
          <xdr:colOff>76200</xdr:colOff>
          <xdr:row>21</xdr:row>
          <xdr:rowOff>38100</xdr:rowOff>
        </xdr:to>
        <xdr:sp macro="" textlink="">
          <xdr:nvSpPr>
            <xdr:cNvPr id="10322" name="Drop Down 82" hidden="1">
              <a:extLst>
                <a:ext uri="{63B3BB69-23CF-44E3-9099-C40C66FF867C}">
                  <a14:compatExt spid="_x0000_s10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38</xdr:col>
      <xdr:colOff>0</xdr:colOff>
      <xdr:row>55</xdr:row>
      <xdr:rowOff>142875</xdr:rowOff>
    </xdr:from>
    <xdr:to>
      <xdr:col>38</xdr:col>
      <xdr:colOff>76200</xdr:colOff>
      <xdr:row>59</xdr:row>
      <xdr:rowOff>0</xdr:rowOff>
    </xdr:to>
    <xdr:sp macro="" textlink="">
      <xdr:nvSpPr>
        <xdr:cNvPr id="5359" name="AutoShape 35"/>
        <xdr:cNvSpPr>
          <a:spLocks/>
        </xdr:cNvSpPr>
      </xdr:nvSpPr>
      <xdr:spPr bwMode="auto">
        <a:xfrm>
          <a:off x="4381500" y="7572375"/>
          <a:ext cx="76200" cy="466725"/>
        </a:xfrm>
        <a:prstGeom prst="rightBrace">
          <a:avLst>
            <a:gd name="adj1" fmla="val 51042"/>
            <a:gd name="adj2" fmla="val 50000"/>
          </a:avLst>
        </a:prstGeom>
        <a:noFill/>
        <a:ln w="9525">
          <a:solidFill>
            <a:srgbClr val="000000"/>
          </a:solidFill>
          <a:round/>
          <a:headEnd/>
          <a:tailEnd/>
        </a:ln>
      </xdr:spPr>
    </xdr:sp>
    <xdr:clientData/>
  </xdr:twoCellAnchor>
  <xdr:twoCellAnchor>
    <xdr:from>
      <xdr:col>37</xdr:col>
      <xdr:colOff>104775</xdr:colOff>
      <xdr:row>63</xdr:row>
      <xdr:rowOff>0</xdr:rowOff>
    </xdr:from>
    <xdr:to>
      <xdr:col>38</xdr:col>
      <xdr:colOff>66675</xdr:colOff>
      <xdr:row>64</xdr:row>
      <xdr:rowOff>142875</xdr:rowOff>
    </xdr:to>
    <xdr:sp macro="" textlink="">
      <xdr:nvSpPr>
        <xdr:cNvPr id="5360" name="AutoShape 36"/>
        <xdr:cNvSpPr>
          <a:spLocks/>
        </xdr:cNvSpPr>
      </xdr:nvSpPr>
      <xdr:spPr bwMode="auto">
        <a:xfrm>
          <a:off x="4371975" y="8648700"/>
          <a:ext cx="76200" cy="295275"/>
        </a:xfrm>
        <a:prstGeom prst="rightBrace">
          <a:avLst>
            <a:gd name="adj1" fmla="val 32292"/>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7</xdr:col>
          <xdr:colOff>0</xdr:colOff>
          <xdr:row>18</xdr:row>
          <xdr:rowOff>142875</xdr:rowOff>
        </xdr:from>
        <xdr:to>
          <xdr:col>32</xdr:col>
          <xdr:colOff>142875</xdr:colOff>
          <xdr:row>21</xdr:row>
          <xdr:rowOff>9525</xdr:rowOff>
        </xdr:to>
        <xdr:sp macro="" textlink="">
          <xdr:nvSpPr>
            <xdr:cNvPr id="5122" name="Drop Down 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156</xdr:row>
          <xdr:rowOff>114300</xdr:rowOff>
        </xdr:from>
        <xdr:to>
          <xdr:col>2</xdr:col>
          <xdr:colOff>85725</xdr:colOff>
          <xdr:row>158</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158</xdr:row>
          <xdr:rowOff>114300</xdr:rowOff>
        </xdr:from>
        <xdr:to>
          <xdr:col>2</xdr:col>
          <xdr:colOff>85725</xdr:colOff>
          <xdr:row>160</xdr:row>
          <xdr:rowOff>28575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161</xdr:row>
          <xdr:rowOff>114300</xdr:rowOff>
        </xdr:from>
        <xdr:to>
          <xdr:col>2</xdr:col>
          <xdr:colOff>85725</xdr:colOff>
          <xdr:row>163</xdr:row>
          <xdr:rowOff>28575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76</xdr:row>
          <xdr:rowOff>114300</xdr:rowOff>
        </xdr:from>
        <xdr:to>
          <xdr:col>50</xdr:col>
          <xdr:colOff>85725</xdr:colOff>
          <xdr:row>78</xdr:row>
          <xdr:rowOff>28575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80</xdr:row>
          <xdr:rowOff>114300</xdr:rowOff>
        </xdr:from>
        <xdr:to>
          <xdr:col>50</xdr:col>
          <xdr:colOff>85725</xdr:colOff>
          <xdr:row>82</xdr:row>
          <xdr:rowOff>28575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132</xdr:row>
          <xdr:rowOff>114300</xdr:rowOff>
        </xdr:from>
        <xdr:to>
          <xdr:col>28</xdr:col>
          <xdr:colOff>85725</xdr:colOff>
          <xdr:row>134</xdr:row>
          <xdr:rowOff>28575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233</xdr:row>
          <xdr:rowOff>123825</xdr:rowOff>
        </xdr:from>
        <xdr:to>
          <xdr:col>2</xdr:col>
          <xdr:colOff>76200</xdr:colOff>
          <xdr:row>235</xdr:row>
          <xdr:rowOff>38100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234</xdr:row>
          <xdr:rowOff>123825</xdr:rowOff>
        </xdr:from>
        <xdr:to>
          <xdr:col>2</xdr:col>
          <xdr:colOff>76200</xdr:colOff>
          <xdr:row>236</xdr:row>
          <xdr:rowOff>38100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114300</xdr:rowOff>
        </xdr:from>
        <xdr:to>
          <xdr:col>2</xdr:col>
          <xdr:colOff>76200</xdr:colOff>
          <xdr:row>66</xdr:row>
          <xdr:rowOff>28575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114300</xdr:rowOff>
        </xdr:from>
        <xdr:to>
          <xdr:col>2</xdr:col>
          <xdr:colOff>76200</xdr:colOff>
          <xdr:row>71</xdr:row>
          <xdr:rowOff>28575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106</xdr:row>
          <xdr:rowOff>123825</xdr:rowOff>
        </xdr:from>
        <xdr:to>
          <xdr:col>28</xdr:col>
          <xdr:colOff>85725</xdr:colOff>
          <xdr:row>108</xdr:row>
          <xdr:rowOff>38100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114300</xdr:rowOff>
        </xdr:from>
        <xdr:to>
          <xdr:col>2</xdr:col>
          <xdr:colOff>76200</xdr:colOff>
          <xdr:row>67</xdr:row>
          <xdr:rowOff>28575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114300</xdr:rowOff>
        </xdr:from>
        <xdr:to>
          <xdr:col>2</xdr:col>
          <xdr:colOff>76200</xdr:colOff>
          <xdr:row>68</xdr:row>
          <xdr:rowOff>28575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114300</xdr:rowOff>
        </xdr:from>
        <xdr:to>
          <xdr:col>2</xdr:col>
          <xdr:colOff>76200</xdr:colOff>
          <xdr:row>69</xdr:row>
          <xdr:rowOff>28575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114300</xdr:rowOff>
        </xdr:from>
        <xdr:to>
          <xdr:col>2</xdr:col>
          <xdr:colOff>76200</xdr:colOff>
          <xdr:row>70</xdr:row>
          <xdr:rowOff>28575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92</xdr:row>
          <xdr:rowOff>114300</xdr:rowOff>
        </xdr:from>
        <xdr:to>
          <xdr:col>50</xdr:col>
          <xdr:colOff>85725</xdr:colOff>
          <xdr:row>94</xdr:row>
          <xdr:rowOff>28575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97</xdr:row>
          <xdr:rowOff>114300</xdr:rowOff>
        </xdr:from>
        <xdr:to>
          <xdr:col>50</xdr:col>
          <xdr:colOff>85725</xdr:colOff>
          <xdr:row>99</xdr:row>
          <xdr:rowOff>28575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99</xdr:row>
          <xdr:rowOff>114300</xdr:rowOff>
        </xdr:from>
        <xdr:to>
          <xdr:col>50</xdr:col>
          <xdr:colOff>85725</xdr:colOff>
          <xdr:row>101</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90</xdr:row>
          <xdr:rowOff>123825</xdr:rowOff>
        </xdr:from>
        <xdr:to>
          <xdr:col>50</xdr:col>
          <xdr:colOff>85725</xdr:colOff>
          <xdr:row>92</xdr:row>
          <xdr:rowOff>38100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84</xdr:row>
          <xdr:rowOff>123825</xdr:rowOff>
        </xdr:from>
        <xdr:to>
          <xdr:col>50</xdr:col>
          <xdr:colOff>85725</xdr:colOff>
          <xdr:row>86</xdr:row>
          <xdr:rowOff>38100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123825</xdr:rowOff>
        </xdr:from>
        <xdr:to>
          <xdr:col>2</xdr:col>
          <xdr:colOff>76200</xdr:colOff>
          <xdr:row>271</xdr:row>
          <xdr:rowOff>38100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268</xdr:row>
          <xdr:rowOff>123825</xdr:rowOff>
        </xdr:from>
        <xdr:to>
          <xdr:col>2</xdr:col>
          <xdr:colOff>76200</xdr:colOff>
          <xdr:row>270</xdr:row>
          <xdr:rowOff>38100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123825</xdr:rowOff>
        </xdr:from>
        <xdr:to>
          <xdr:col>2</xdr:col>
          <xdr:colOff>76200</xdr:colOff>
          <xdr:row>272</xdr:row>
          <xdr:rowOff>38100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123825</xdr:rowOff>
        </xdr:from>
        <xdr:to>
          <xdr:col>2</xdr:col>
          <xdr:colOff>76200</xdr:colOff>
          <xdr:row>273</xdr:row>
          <xdr:rowOff>38100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123825</xdr:rowOff>
        </xdr:from>
        <xdr:to>
          <xdr:col>2</xdr:col>
          <xdr:colOff>76200</xdr:colOff>
          <xdr:row>274</xdr:row>
          <xdr:rowOff>38100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268</xdr:row>
          <xdr:rowOff>123825</xdr:rowOff>
        </xdr:from>
        <xdr:to>
          <xdr:col>28</xdr:col>
          <xdr:colOff>76200</xdr:colOff>
          <xdr:row>270</xdr:row>
          <xdr:rowOff>38100</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269</xdr:row>
          <xdr:rowOff>123825</xdr:rowOff>
        </xdr:from>
        <xdr:to>
          <xdr:col>28</xdr:col>
          <xdr:colOff>76200</xdr:colOff>
          <xdr:row>271</xdr:row>
          <xdr:rowOff>38100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270</xdr:row>
          <xdr:rowOff>123825</xdr:rowOff>
        </xdr:from>
        <xdr:to>
          <xdr:col>28</xdr:col>
          <xdr:colOff>76200</xdr:colOff>
          <xdr:row>272</xdr:row>
          <xdr:rowOff>38100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271</xdr:row>
          <xdr:rowOff>123825</xdr:rowOff>
        </xdr:from>
        <xdr:to>
          <xdr:col>28</xdr:col>
          <xdr:colOff>76200</xdr:colOff>
          <xdr:row>273</xdr:row>
          <xdr:rowOff>38100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272</xdr:row>
          <xdr:rowOff>123825</xdr:rowOff>
        </xdr:from>
        <xdr:to>
          <xdr:col>28</xdr:col>
          <xdr:colOff>76200</xdr:colOff>
          <xdr:row>274</xdr:row>
          <xdr:rowOff>38100</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134</xdr:row>
          <xdr:rowOff>123825</xdr:rowOff>
        </xdr:from>
        <xdr:to>
          <xdr:col>2</xdr:col>
          <xdr:colOff>85725</xdr:colOff>
          <xdr:row>136</xdr:row>
          <xdr:rowOff>38100</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138</xdr:row>
          <xdr:rowOff>114300</xdr:rowOff>
        </xdr:from>
        <xdr:to>
          <xdr:col>2</xdr:col>
          <xdr:colOff>85725</xdr:colOff>
          <xdr:row>140</xdr:row>
          <xdr:rowOff>28575</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102</xdr:row>
          <xdr:rowOff>114300</xdr:rowOff>
        </xdr:from>
        <xdr:to>
          <xdr:col>28</xdr:col>
          <xdr:colOff>85725</xdr:colOff>
          <xdr:row>104</xdr:row>
          <xdr:rowOff>28575</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18</xdr:row>
          <xdr:rowOff>142875</xdr:rowOff>
        </xdr:from>
        <xdr:to>
          <xdr:col>33</xdr:col>
          <xdr:colOff>9525</xdr:colOff>
          <xdr:row>20</xdr:row>
          <xdr:rowOff>47625</xdr:rowOff>
        </xdr:to>
        <xdr:sp macro="" textlink="">
          <xdr:nvSpPr>
            <xdr:cNvPr id="9218" name="Drop Down 2" hidden="1">
              <a:extLst>
                <a:ext uri="{63B3BB69-23CF-44E3-9099-C40C66FF867C}">
                  <a14:compatExt spid="_x0000_s9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vmlDrawing" Target="../drawings/vmlDrawing4.v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5.vml"/><Relationship Id="rId21" Type="http://schemas.openxmlformats.org/officeDocument/2006/relationships/ctrlProp" Target="../ctrlProps/ctrlProp70.xml"/><Relationship Id="rId34" Type="http://schemas.openxmlformats.org/officeDocument/2006/relationships/ctrlProp" Target="../ctrlProps/ctrlProp83.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vmlDrawing" Target="../drawings/vmlDrawing6.v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 Type="http://schemas.openxmlformats.org/officeDocument/2006/relationships/vmlDrawing" Target="../drawings/vmlDrawing7.vml"/><Relationship Id="rId21" Type="http://schemas.openxmlformats.org/officeDocument/2006/relationships/ctrlProp" Target="../ctrlProps/ctrlProp100.xml"/><Relationship Id="rId34" Type="http://schemas.openxmlformats.org/officeDocument/2006/relationships/ctrlProp" Target="../ctrlProps/ctrlProp113.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2" Type="http://schemas.openxmlformats.org/officeDocument/2006/relationships/drawing" Target="../drawings/drawing4.xml"/><Relationship Id="rId16" Type="http://schemas.openxmlformats.org/officeDocument/2006/relationships/ctrlProp" Target="../ctrlProps/ctrlProp95.xml"/><Relationship Id="rId20" Type="http://schemas.openxmlformats.org/officeDocument/2006/relationships/ctrlProp" Target="../ctrlProps/ctrlProp99.xml"/><Relationship Id="rId29"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 Type="http://schemas.openxmlformats.org/officeDocument/2006/relationships/vmlDrawing" Target="../drawings/vmlDrawing8.v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 Type="http://schemas.openxmlformats.org/officeDocument/2006/relationships/vmlDrawing" Target="../drawings/vmlDrawing9.vml"/><Relationship Id="rId21" Type="http://schemas.openxmlformats.org/officeDocument/2006/relationships/ctrlProp" Target="../ctrlProps/ctrlProp130.xml"/><Relationship Id="rId34" Type="http://schemas.openxmlformats.org/officeDocument/2006/relationships/ctrlProp" Target="../ctrlProps/ctrlProp143.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38" Type="http://schemas.openxmlformats.org/officeDocument/2006/relationships/ctrlProp" Target="../ctrlProps/ctrlProp147.xml"/><Relationship Id="rId2" Type="http://schemas.openxmlformats.org/officeDocument/2006/relationships/drawing" Target="../drawings/drawing5.xml"/><Relationship Id="rId16" Type="http://schemas.openxmlformats.org/officeDocument/2006/relationships/ctrlProp" Target="../ctrlProps/ctrlProp125.xml"/><Relationship Id="rId20" Type="http://schemas.openxmlformats.org/officeDocument/2006/relationships/ctrlProp" Target="../ctrlProps/ctrlProp129.xml"/><Relationship Id="rId29" Type="http://schemas.openxmlformats.org/officeDocument/2006/relationships/ctrlProp" Target="../ctrlProps/ctrlProp138.xml"/><Relationship Id="rId1" Type="http://schemas.openxmlformats.org/officeDocument/2006/relationships/printerSettings" Target="../printerSettings/printerSettings6.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37" Type="http://schemas.openxmlformats.org/officeDocument/2006/relationships/ctrlProp" Target="../ctrlProps/ctrlProp146.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 Type="http://schemas.openxmlformats.org/officeDocument/2006/relationships/vmlDrawing" Target="../drawings/vmlDrawing10.v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48.x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workbookViewId="0">
      <selection activeCell="M47" sqref="M47"/>
    </sheetView>
  </sheetViews>
  <sheetFormatPr baseColWidth="10" defaultRowHeight="15.75"/>
  <cols>
    <col min="1" max="1" width="87.140625" style="26" customWidth="1"/>
    <col min="2" max="16384" width="11.42578125" style="26"/>
  </cols>
  <sheetData>
    <row r="2" spans="1:1">
      <c r="A2" s="27" t="s">
        <v>360</v>
      </c>
    </row>
    <row r="4" spans="1:1">
      <c r="A4" s="28" t="s">
        <v>371</v>
      </c>
    </row>
    <row r="6" spans="1:1">
      <c r="A6" s="28" t="s">
        <v>235</v>
      </c>
    </row>
    <row r="8" spans="1:1">
      <c r="A8" s="28" t="s">
        <v>372</v>
      </c>
    </row>
    <row r="10" spans="1:1">
      <c r="A10" s="28" t="s">
        <v>361</v>
      </c>
    </row>
    <row r="12" spans="1:1">
      <c r="A12" s="28" t="s">
        <v>362</v>
      </c>
    </row>
    <row r="13" spans="1:1" ht="39.950000000000003" customHeight="1">
      <c r="A13" s="29" t="s">
        <v>370</v>
      </c>
    </row>
  </sheetData>
  <sheetProtection selectLockedCells="1"/>
  <phoneticPr fontId="7" type="noConversion"/>
  <hyperlinks>
    <hyperlink ref="A4" location="F1.20!A1" display="F1.20 Contrat relatif aux prestations du pool de mandaire"/>
    <hyperlink ref="A6" location="'Annexe 1'!A1" display="Annexe 1 : Prestations de l'architectes"/>
    <hyperlink ref="A8" location="'Annexe 2'!A1" display="Annexe 2 : Prestation de l'ongénieur civil"/>
    <hyperlink ref="A10" location="'Annexe 3'!A1" display="Annexe 3 : Prestations de l'ingénieur en installations"/>
    <hyperlink ref="A12" location="'Annexe suppl.'!A1" display="Annexe supplémentaire"/>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2:AZ278"/>
  <sheetViews>
    <sheetView showGridLines="0" tabSelected="1" view="pageLayout" zoomScaleNormal="100" workbookViewId="0">
      <selection activeCell="H7" sqref="H7:X7"/>
    </sheetView>
  </sheetViews>
  <sheetFormatPr baseColWidth="10" defaultRowHeight="12" customHeight="1"/>
  <cols>
    <col min="1" max="32" width="1.7109375" style="31" customWidth="1"/>
    <col min="33" max="33" width="2.42578125" style="31" customWidth="1"/>
    <col min="34" max="50" width="1.7109375" style="31" customWidth="1"/>
    <col min="51" max="51" width="11.42578125" style="31" customWidth="1"/>
    <col min="52" max="52" width="37.140625" style="31" hidden="1" customWidth="1"/>
    <col min="53"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499</v>
      </c>
    </row>
    <row r="5" spans="1:52" ht="12" customHeight="1">
      <c r="A5" s="204"/>
      <c r="B5" s="204"/>
      <c r="C5" s="204"/>
      <c r="D5" s="192" t="s">
        <v>226</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203"/>
      <c r="AU5" s="203"/>
      <c r="AV5" s="203"/>
      <c r="AW5" s="203"/>
      <c r="AX5" s="203"/>
      <c r="AZ5" s="107" t="s">
        <v>394</v>
      </c>
    </row>
    <row r="6" spans="1:52" ht="12"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2"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B7" s="13"/>
      <c r="AC7" s="13"/>
      <c r="AD7" s="35"/>
      <c r="AE7" s="13"/>
      <c r="AF7" s="7"/>
      <c r="AG7" s="7"/>
      <c r="AH7" s="208"/>
      <c r="AI7" s="208"/>
      <c r="AJ7" s="208"/>
      <c r="AK7" s="208"/>
      <c r="AL7" s="208"/>
      <c r="AM7" s="208"/>
      <c r="AN7" s="208"/>
      <c r="AO7" s="208"/>
      <c r="AP7" s="208"/>
      <c r="AQ7" s="208"/>
      <c r="AR7" s="208"/>
      <c r="AS7" s="208"/>
      <c r="AT7" s="208"/>
      <c r="AU7" s="208"/>
      <c r="AV7" s="208"/>
      <c r="AW7" s="208"/>
      <c r="AX7" s="208"/>
    </row>
    <row r="8" spans="1:52" ht="2.1" customHeight="1">
      <c r="A8" s="13"/>
      <c r="B8" s="13"/>
      <c r="C8" s="13"/>
      <c r="D8" s="13"/>
      <c r="E8" s="13"/>
      <c r="F8" s="13"/>
      <c r="G8" s="13"/>
      <c r="H8" s="13"/>
      <c r="I8" s="13"/>
      <c r="J8" s="36"/>
      <c r="K8" s="36"/>
      <c r="L8" s="36"/>
      <c r="M8" s="36"/>
      <c r="N8" s="36"/>
      <c r="O8" s="36"/>
      <c r="P8" s="36"/>
      <c r="Q8" s="36"/>
      <c r="R8" s="36"/>
      <c r="S8" s="36"/>
      <c r="T8" s="36"/>
      <c r="U8" s="36"/>
      <c r="V8" s="36"/>
      <c r="W8" s="36"/>
      <c r="X8" s="36"/>
      <c r="Y8" s="13"/>
      <c r="Z8" s="13"/>
      <c r="AA8" s="13"/>
      <c r="AB8" s="13"/>
      <c r="AC8" s="13"/>
      <c r="AD8" s="13"/>
      <c r="AE8" s="13"/>
      <c r="AF8" s="36"/>
      <c r="AG8" s="36"/>
      <c r="AH8" s="36"/>
      <c r="AI8" s="36"/>
      <c r="AJ8" s="36"/>
      <c r="AK8" s="36"/>
      <c r="AL8" s="36"/>
      <c r="AM8" s="36"/>
      <c r="AN8" s="36"/>
      <c r="AO8" s="36"/>
      <c r="AP8" s="36"/>
      <c r="AQ8" s="36"/>
      <c r="AR8" s="36"/>
      <c r="AS8" s="36"/>
      <c r="AT8" s="36"/>
      <c r="AU8" s="36"/>
      <c r="AV8" s="36"/>
      <c r="AW8" s="36"/>
      <c r="AX8" s="36"/>
    </row>
    <row r="9" spans="1:52"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B9" s="13"/>
      <c r="AC9" s="13"/>
      <c r="AD9" s="35"/>
      <c r="AE9" s="13"/>
      <c r="AF9" s="7"/>
      <c r="AG9" s="7"/>
      <c r="AH9" s="208"/>
      <c r="AI9" s="208"/>
      <c r="AJ9" s="208"/>
      <c r="AK9" s="208"/>
      <c r="AL9" s="208"/>
      <c r="AM9" s="208"/>
      <c r="AN9" s="208"/>
      <c r="AO9" s="208"/>
      <c r="AP9" s="208"/>
      <c r="AQ9" s="208"/>
      <c r="AR9" s="208"/>
      <c r="AS9" s="208"/>
      <c r="AT9" s="208"/>
      <c r="AU9" s="208"/>
      <c r="AV9" s="208"/>
      <c r="AW9" s="208"/>
      <c r="AX9" s="208"/>
    </row>
    <row r="10" spans="1:52" ht="2.1" customHeight="1">
      <c r="A10" s="13"/>
      <c r="B10" s="13"/>
      <c r="C10" s="13"/>
      <c r="D10" s="13"/>
      <c r="E10" s="13"/>
      <c r="F10" s="13"/>
      <c r="G10" s="13"/>
      <c r="H10" s="13"/>
      <c r="I10" s="13"/>
      <c r="J10" s="36"/>
      <c r="K10" s="36"/>
      <c r="L10" s="36"/>
      <c r="M10" s="36"/>
      <c r="N10" s="36"/>
      <c r="O10" s="36"/>
      <c r="P10" s="36"/>
      <c r="Q10" s="36"/>
      <c r="R10" s="36"/>
      <c r="S10" s="36"/>
      <c r="T10" s="36"/>
      <c r="U10" s="36"/>
      <c r="V10" s="36"/>
      <c r="W10" s="36"/>
      <c r="X10" s="36"/>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t="s">
        <v>396</v>
      </c>
      <c r="AA11" s="13"/>
      <c r="AB11" s="13"/>
      <c r="AC11" s="13"/>
      <c r="AD11" s="13"/>
      <c r="AE11" s="13"/>
      <c r="AF11" s="13"/>
      <c r="AG11" s="13"/>
      <c r="AH11" s="108"/>
      <c r="AI11" s="13" t="s">
        <v>397</v>
      </c>
      <c r="AJ11" s="1"/>
      <c r="AK11" s="1"/>
      <c r="AL11" s="13"/>
      <c r="AM11" s="108"/>
      <c r="AN11" s="13" t="s">
        <v>398</v>
      </c>
      <c r="AO11" s="1"/>
      <c r="AP11" s="1"/>
      <c r="AQ11" s="1"/>
      <c r="AR11" s="1"/>
      <c r="AS11" s="1"/>
      <c r="AT11" s="1"/>
      <c r="AU11" s="13"/>
      <c r="AV11" s="13"/>
      <c r="AW11" s="13"/>
      <c r="AX11" s="13"/>
    </row>
    <row r="12" spans="1:52" ht="2.1" customHeight="1">
      <c r="A12" s="13"/>
      <c r="B12" s="13"/>
      <c r="C12" s="13"/>
      <c r="D12" s="13"/>
      <c r="E12" s="13"/>
      <c r="F12" s="13"/>
      <c r="G12" s="13"/>
      <c r="H12" s="13"/>
      <c r="I12" s="13"/>
      <c r="J12" s="36"/>
      <c r="K12" s="36"/>
      <c r="L12" s="36"/>
      <c r="M12" s="36"/>
      <c r="N12" s="36"/>
      <c r="O12" s="36"/>
      <c r="P12" s="36"/>
      <c r="Q12" s="36"/>
      <c r="R12" s="36"/>
      <c r="S12" s="36"/>
      <c r="T12" s="36"/>
      <c r="U12" s="36"/>
      <c r="V12" s="36"/>
      <c r="W12" s="36"/>
      <c r="X12" s="36"/>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1:52"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t="s">
        <v>48</v>
      </c>
      <c r="AA13" s="13"/>
      <c r="AB13" s="13"/>
      <c r="AC13" s="13"/>
      <c r="AD13" s="13"/>
      <c r="AE13" s="13"/>
      <c r="AF13" s="13"/>
      <c r="AG13" s="13"/>
      <c r="AH13" s="108"/>
      <c r="AI13" s="13" t="s">
        <v>399</v>
      </c>
      <c r="AJ13" s="13"/>
      <c r="AK13" s="13"/>
      <c r="AL13" s="13"/>
      <c r="AM13" s="13"/>
      <c r="AN13" s="1"/>
      <c r="AO13" s="1"/>
      <c r="AP13" s="108"/>
      <c r="AQ13" s="13" t="s">
        <v>400</v>
      </c>
      <c r="AR13" s="13"/>
      <c r="AS13" s="13"/>
      <c r="AT13" s="13"/>
      <c r="AU13" s="13"/>
      <c r="AV13" s="13"/>
      <c r="AW13" s="13"/>
      <c r="AX13" s="13"/>
    </row>
    <row r="14" spans="1:52" ht="2.1" customHeight="1">
      <c r="A14" s="13"/>
      <c r="B14" s="13"/>
      <c r="C14" s="13"/>
      <c r="D14" s="13"/>
      <c r="E14" s="13"/>
      <c r="F14" s="13"/>
      <c r="G14" s="13"/>
      <c r="H14" s="13"/>
      <c r="I14" s="13"/>
      <c r="J14" s="36"/>
      <c r="K14" s="36"/>
      <c r="L14" s="36"/>
      <c r="M14" s="36"/>
      <c r="N14" s="36"/>
      <c r="O14" s="36"/>
      <c r="P14" s="36"/>
      <c r="Q14" s="36"/>
      <c r="R14" s="36"/>
      <c r="S14" s="36"/>
      <c r="T14" s="36"/>
      <c r="U14" s="36"/>
      <c r="V14" s="36"/>
      <c r="W14" s="36"/>
      <c r="X14" s="36"/>
      <c r="Y14" s="13"/>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2"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Z15" s="1"/>
      <c r="AA15" s="1"/>
      <c r="AB15" s="1"/>
      <c r="AC15" s="1"/>
      <c r="AD15" s="1"/>
      <c r="AE15" s="1"/>
      <c r="AF15" s="1"/>
      <c r="AG15" s="1"/>
      <c r="AH15" s="108"/>
      <c r="AI15" s="13" t="s">
        <v>401</v>
      </c>
      <c r="AJ15" s="13"/>
      <c r="AK15" s="13"/>
      <c r="AL15" s="13"/>
      <c r="AM15" s="13"/>
      <c r="AN15" s="1"/>
      <c r="AO15" s="1"/>
      <c r="AP15" s="108"/>
      <c r="AQ15" s="13" t="s">
        <v>500</v>
      </c>
      <c r="AR15" s="1"/>
      <c r="AS15" s="1"/>
      <c r="AT15" s="1"/>
      <c r="AU15" s="1"/>
      <c r="AV15" s="1"/>
      <c r="AW15" s="1"/>
      <c r="AX15" s="1"/>
    </row>
    <row r="16" spans="1:52" ht="2.1" customHeight="1">
      <c r="A16" s="13"/>
      <c r="B16" s="13"/>
      <c r="C16" s="13"/>
      <c r="D16" s="13"/>
      <c r="E16" s="13"/>
      <c r="F16" s="13"/>
      <c r="G16" s="13"/>
      <c r="H16" s="13"/>
      <c r="I16" s="13"/>
      <c r="J16" s="36"/>
      <c r="K16" s="36"/>
      <c r="L16" s="36"/>
      <c r="M16" s="36"/>
      <c r="N16" s="36"/>
      <c r="O16" s="36"/>
      <c r="P16" s="36"/>
      <c r="Q16" s="36"/>
      <c r="R16" s="36"/>
      <c r="S16" s="36"/>
      <c r="T16" s="36"/>
      <c r="U16" s="36"/>
      <c r="V16" s="36"/>
      <c r="W16" s="36"/>
      <c r="X16" s="36"/>
      <c r="Y16" s="13"/>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G17" s="13"/>
      <c r="AH17" s="108"/>
      <c r="AI17" s="13" t="s">
        <v>402</v>
      </c>
      <c r="AJ17" s="13"/>
      <c r="AK17" s="13"/>
      <c r="AL17" s="13"/>
      <c r="AM17" s="13"/>
      <c r="AN17" s="13"/>
      <c r="AO17" s="13"/>
      <c r="AP17" s="108"/>
      <c r="AQ17" s="13" t="s">
        <v>502</v>
      </c>
      <c r="AR17" s="13"/>
      <c r="AS17" s="13"/>
      <c r="AT17" s="13"/>
      <c r="AU17" s="13"/>
      <c r="AV17" s="13"/>
      <c r="AW17" s="13"/>
      <c r="AX17" s="13"/>
    </row>
    <row r="18" spans="1:50" ht="2.1" customHeight="1">
      <c r="A18" s="13"/>
      <c r="B18" s="13"/>
      <c r="C18" s="13"/>
      <c r="D18" s="13"/>
      <c r="E18" s="13"/>
      <c r="F18" s="13"/>
      <c r="G18" s="13"/>
      <c r="H18" s="13"/>
      <c r="I18" s="13"/>
      <c r="J18" s="36"/>
      <c r="K18" s="36"/>
      <c r="L18" s="36"/>
      <c r="M18" s="36"/>
      <c r="N18" s="36"/>
      <c r="O18" s="36"/>
      <c r="P18" s="36"/>
      <c r="Q18" s="36"/>
      <c r="R18" s="36"/>
      <c r="S18" s="36"/>
      <c r="T18" s="36"/>
      <c r="U18" s="36"/>
      <c r="V18" s="36"/>
      <c r="W18" s="36"/>
      <c r="X18" s="36"/>
      <c r="Y18" s="13"/>
    </row>
    <row r="19" spans="1:50" ht="12"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50" ht="12" customHeight="1">
      <c r="A20" s="13" t="s">
        <v>66</v>
      </c>
      <c r="B20" s="13"/>
      <c r="C20" s="13"/>
      <c r="D20" s="13"/>
      <c r="E20" s="13"/>
      <c r="F20" s="13"/>
      <c r="G20" s="13"/>
      <c r="H20" s="36" t="s">
        <v>395</v>
      </c>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ht="12" customHeight="1">
      <c r="A21" s="13" t="s">
        <v>129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ht="5.0999999999999996"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12" customHeight="1">
      <c r="A23" s="37" t="s">
        <v>42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ht="6.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50" ht="12" customHeight="1">
      <c r="A25" s="13" t="s">
        <v>125</v>
      </c>
      <c r="B25" s="13"/>
      <c r="C25" s="13"/>
      <c r="D25" s="13"/>
      <c r="E25" s="13"/>
      <c r="F25" s="13"/>
      <c r="G25" s="13"/>
      <c r="H25" s="206"/>
      <c r="I25" s="206"/>
      <c r="J25" s="206"/>
      <c r="K25" s="206"/>
      <c r="L25" s="206"/>
      <c r="M25" s="206"/>
      <c r="N25" s="206"/>
      <c r="O25" s="206"/>
      <c r="P25" s="206"/>
      <c r="Q25" s="206"/>
      <c r="R25" s="206"/>
      <c r="S25" s="206"/>
      <c r="T25" s="206"/>
      <c r="U25" s="206"/>
      <c r="V25" s="206"/>
      <c r="W25" s="206"/>
      <c r="X25" s="206"/>
      <c r="Y25" s="13"/>
      <c r="Z25" s="13"/>
      <c r="AA25" s="13"/>
      <c r="AB25" s="13"/>
      <c r="AC25" s="13"/>
      <c r="AD25" s="13"/>
      <c r="AE25" s="13"/>
      <c r="AF25" s="13"/>
      <c r="AG25" s="13"/>
      <c r="AH25" s="22"/>
      <c r="AI25" s="215" t="s">
        <v>211</v>
      </c>
      <c r="AJ25" s="215"/>
      <c r="AK25" s="215"/>
      <c r="AL25" s="215"/>
      <c r="AM25" s="215"/>
      <c r="AN25" s="215"/>
      <c r="AO25" s="215"/>
      <c r="AP25" s="215"/>
      <c r="AQ25" s="215"/>
      <c r="AR25" s="215"/>
      <c r="AS25" s="215"/>
      <c r="AT25" s="215"/>
      <c r="AU25" s="215"/>
      <c r="AV25" s="215"/>
      <c r="AW25" s="215"/>
      <c r="AX25" s="215"/>
    </row>
    <row r="26" spans="1:50" ht="12" customHeight="1">
      <c r="A26" s="13" t="s">
        <v>1</v>
      </c>
      <c r="B26" s="13"/>
      <c r="C26" s="13"/>
      <c r="D26" s="13"/>
      <c r="E26" s="13"/>
      <c r="F26" s="13"/>
      <c r="G26" s="13"/>
      <c r="H26" s="206"/>
      <c r="I26" s="206"/>
      <c r="J26" s="206"/>
      <c r="K26" s="206"/>
      <c r="L26" s="206"/>
      <c r="M26" s="206"/>
      <c r="N26" s="206"/>
      <c r="O26" s="206"/>
      <c r="P26" s="206"/>
      <c r="Q26" s="206"/>
      <c r="R26" s="206"/>
      <c r="S26" s="206"/>
      <c r="T26" s="206"/>
      <c r="U26" s="206"/>
      <c r="V26" s="206"/>
      <c r="W26" s="206"/>
      <c r="X26" s="206"/>
      <c r="Y26" s="22"/>
      <c r="Z26" s="22"/>
      <c r="AA26" s="22"/>
      <c r="AB26" s="13"/>
      <c r="AC26" s="13"/>
      <c r="AD26" s="13"/>
      <c r="AE26" s="13"/>
      <c r="AF26" s="13"/>
      <c r="AG26" s="13"/>
      <c r="AH26" s="22"/>
      <c r="AI26" s="73"/>
      <c r="AJ26" s="73"/>
      <c r="AK26" s="73"/>
      <c r="AL26" s="73"/>
      <c r="AM26" s="73"/>
      <c r="AN26" s="73"/>
      <c r="AO26" s="73"/>
      <c r="AP26" s="73"/>
      <c r="AQ26" s="73"/>
      <c r="AR26" s="73"/>
      <c r="AS26" s="73"/>
      <c r="AT26" s="73"/>
      <c r="AU26" s="73"/>
      <c r="AV26" s="73"/>
      <c r="AW26" s="73"/>
      <c r="AX26" s="73"/>
    </row>
    <row r="27" spans="1:50" ht="12" customHeight="1">
      <c r="A27" s="13"/>
      <c r="B27" s="13"/>
      <c r="C27" s="13"/>
      <c r="D27" s="13"/>
      <c r="E27" s="13"/>
      <c r="F27" s="13"/>
      <c r="G27" s="13"/>
      <c r="H27" s="206"/>
      <c r="I27" s="206"/>
      <c r="J27" s="206"/>
      <c r="K27" s="206"/>
      <c r="L27" s="206"/>
      <c r="M27" s="206"/>
      <c r="N27" s="206"/>
      <c r="O27" s="206"/>
      <c r="P27" s="206"/>
      <c r="Q27" s="206"/>
      <c r="R27" s="206"/>
      <c r="S27" s="206"/>
      <c r="T27" s="206"/>
      <c r="U27" s="206"/>
      <c r="V27" s="206"/>
      <c r="W27" s="206"/>
      <c r="X27" s="206"/>
      <c r="Y27" s="22"/>
      <c r="Z27" s="22"/>
      <c r="AA27" s="22"/>
      <c r="AB27" s="13"/>
      <c r="AC27" s="13"/>
      <c r="AD27" s="13"/>
      <c r="AE27" s="13"/>
      <c r="AF27" s="13"/>
      <c r="AG27" s="13"/>
      <c r="AH27" s="22"/>
      <c r="AI27" s="74"/>
      <c r="AJ27" s="38"/>
      <c r="AK27" s="22"/>
      <c r="AL27" s="39"/>
      <c r="AM27" s="22"/>
      <c r="AN27" s="219">
        <f>AA47</f>
        <v>0</v>
      </c>
      <c r="AO27" s="219"/>
      <c r="AP27" s="219"/>
      <c r="AQ27" s="219"/>
      <c r="AR27" s="219"/>
      <c r="AS27" s="219"/>
      <c r="AT27" s="219"/>
      <c r="AU27" s="219"/>
      <c r="AV27" s="219"/>
      <c r="AW27" s="219"/>
      <c r="AX27" s="219"/>
    </row>
    <row r="28" spans="1:50" ht="12" customHeight="1">
      <c r="A28" s="13" t="s">
        <v>2</v>
      </c>
      <c r="B28" s="13"/>
      <c r="C28" s="13"/>
      <c r="D28" s="13"/>
      <c r="E28" s="13"/>
      <c r="F28" s="13"/>
      <c r="G28" s="13"/>
      <c r="H28" s="206"/>
      <c r="I28" s="206"/>
      <c r="J28" s="206"/>
      <c r="K28" s="206"/>
      <c r="L28" s="206"/>
      <c r="M28" s="206"/>
      <c r="N28" s="206"/>
      <c r="O28" s="206"/>
      <c r="P28" s="206"/>
      <c r="Q28" s="206"/>
      <c r="R28" s="206"/>
      <c r="S28" s="206"/>
      <c r="T28" s="206"/>
      <c r="U28" s="206"/>
      <c r="V28" s="206"/>
      <c r="W28" s="206"/>
      <c r="X28" s="206"/>
      <c r="Y28" s="22"/>
      <c r="Z28" s="22"/>
      <c r="AA28" s="22"/>
      <c r="AB28" s="13"/>
      <c r="AC28" s="13"/>
      <c r="AD28" s="13"/>
      <c r="AE28" s="13"/>
      <c r="AF28" s="13"/>
      <c r="AG28" s="7"/>
      <c r="AH28" s="75"/>
      <c r="AI28" s="22"/>
      <c r="AJ28" s="38"/>
      <c r="AK28" s="22"/>
      <c r="AL28" s="39"/>
      <c r="AM28" s="22"/>
      <c r="AN28" s="76"/>
      <c r="AO28" s="76"/>
      <c r="AP28" s="76"/>
      <c r="AQ28" s="76"/>
      <c r="AR28" s="76"/>
      <c r="AS28" s="76"/>
      <c r="AT28" s="76"/>
      <c r="AU28" s="76"/>
      <c r="AV28" s="76"/>
      <c r="AW28" s="76"/>
      <c r="AX28" s="76"/>
    </row>
    <row r="29" spans="1:50" ht="12" customHeight="1">
      <c r="A29" s="13" t="s">
        <v>3</v>
      </c>
      <c r="B29" s="13"/>
      <c r="C29" s="13"/>
      <c r="D29" s="13"/>
      <c r="E29" s="13"/>
      <c r="F29" s="13"/>
      <c r="G29" s="13"/>
      <c r="H29" s="206"/>
      <c r="I29" s="206"/>
      <c r="J29" s="206"/>
      <c r="K29" s="206"/>
      <c r="L29" s="206"/>
      <c r="M29" s="206"/>
      <c r="N29" s="206"/>
      <c r="O29" s="206"/>
      <c r="P29" s="206"/>
      <c r="Q29" s="206"/>
      <c r="R29" s="206"/>
      <c r="S29" s="206"/>
      <c r="T29" s="206"/>
      <c r="U29" s="206"/>
      <c r="V29" s="206"/>
      <c r="W29" s="206"/>
      <c r="X29" s="206"/>
      <c r="Y29" s="22"/>
      <c r="Z29" s="22"/>
      <c r="AA29" s="22"/>
      <c r="AB29" s="13"/>
      <c r="AC29" s="13"/>
      <c r="AD29" s="13"/>
      <c r="AE29" s="13"/>
      <c r="AF29" s="13"/>
      <c r="AG29" s="42"/>
      <c r="AH29" s="75"/>
      <c r="AJ29" s="38"/>
      <c r="AK29" s="22" t="s">
        <v>343</v>
      </c>
      <c r="AL29" s="39"/>
      <c r="AM29" s="22"/>
      <c r="AN29" s="76"/>
      <c r="AO29" s="76"/>
      <c r="AP29" s="76"/>
      <c r="AQ29" s="76"/>
      <c r="AR29" s="76"/>
      <c r="AS29" s="76"/>
      <c r="AT29" s="76"/>
      <c r="AU29" s="76"/>
      <c r="AV29" s="76"/>
      <c r="AW29" s="76"/>
      <c r="AX29" s="76"/>
    </row>
    <row r="30" spans="1:50" ht="12" customHeight="1">
      <c r="A30" s="13" t="s">
        <v>4</v>
      </c>
      <c r="B30" s="13"/>
      <c r="C30" s="13"/>
      <c r="D30" s="13"/>
      <c r="E30" s="13"/>
      <c r="F30" s="13"/>
      <c r="G30" s="13"/>
      <c r="H30" s="206"/>
      <c r="I30" s="206"/>
      <c r="J30" s="206"/>
      <c r="K30" s="206"/>
      <c r="L30" s="206"/>
      <c r="M30" s="206"/>
      <c r="N30" s="206"/>
      <c r="O30" s="206"/>
      <c r="P30" s="206"/>
      <c r="Q30" s="206"/>
      <c r="R30" s="206"/>
      <c r="S30" s="206"/>
      <c r="T30" s="206"/>
      <c r="U30" s="206"/>
      <c r="V30" s="206"/>
      <c r="W30" s="206"/>
      <c r="X30" s="206"/>
      <c r="Y30" s="22"/>
      <c r="Z30" s="22"/>
      <c r="AA30" s="22"/>
      <c r="AB30" s="13"/>
      <c r="AC30" s="13"/>
      <c r="AD30" s="13"/>
      <c r="AE30" s="13"/>
      <c r="AF30" s="13"/>
      <c r="AG30" s="7"/>
      <c r="AH30" s="75"/>
      <c r="AJ30" s="38"/>
      <c r="AK30" s="22" t="s">
        <v>342</v>
      </c>
      <c r="AL30" s="39"/>
      <c r="AM30" s="22"/>
      <c r="AN30" s="76"/>
      <c r="AO30" s="76"/>
      <c r="AP30" s="209"/>
      <c r="AQ30" s="209"/>
      <c r="AR30" s="209"/>
      <c r="AS30" s="209"/>
      <c r="AT30" s="209"/>
      <c r="AU30" s="209"/>
      <c r="AV30" s="209"/>
      <c r="AW30" s="209"/>
      <c r="AX30" s="209"/>
    </row>
    <row r="31" spans="1:50" ht="12" customHeight="1">
      <c r="A31" s="13" t="s">
        <v>209</v>
      </c>
      <c r="B31" s="13"/>
      <c r="C31" s="13"/>
      <c r="D31" s="13"/>
      <c r="E31" s="13"/>
      <c r="F31" s="13"/>
      <c r="G31" s="13"/>
      <c r="H31" s="206"/>
      <c r="I31" s="206"/>
      <c r="J31" s="206"/>
      <c r="K31" s="206"/>
      <c r="L31" s="206"/>
      <c r="M31" s="206"/>
      <c r="N31" s="206"/>
      <c r="O31" s="206"/>
      <c r="P31" s="206"/>
      <c r="Q31" s="206"/>
      <c r="R31" s="206"/>
      <c r="S31" s="206"/>
      <c r="T31" s="206"/>
      <c r="U31" s="206"/>
      <c r="V31" s="206"/>
      <c r="W31" s="206"/>
      <c r="X31" s="206"/>
      <c r="Y31" s="22"/>
      <c r="Z31" s="22"/>
      <c r="AA31" s="22"/>
      <c r="AB31" s="13"/>
      <c r="AC31" s="13"/>
      <c r="AD31" s="13"/>
      <c r="AE31" s="13"/>
      <c r="AF31" s="13"/>
      <c r="AG31" s="7"/>
      <c r="AH31" s="75"/>
      <c r="AI31" s="22"/>
      <c r="AJ31" s="38"/>
      <c r="AK31" s="22"/>
      <c r="AL31" s="39"/>
      <c r="AM31" s="22"/>
      <c r="AN31" s="76"/>
      <c r="AO31" s="76"/>
      <c r="AP31" s="76"/>
      <c r="AQ31" s="76"/>
      <c r="AR31" s="76"/>
      <c r="AS31" s="76"/>
      <c r="AT31" s="76"/>
      <c r="AU31" s="76"/>
      <c r="AV31" s="76"/>
      <c r="AW31" s="76"/>
      <c r="AX31" s="76"/>
    </row>
    <row r="32" spans="1:50" ht="12" customHeight="1">
      <c r="A32" s="13" t="s">
        <v>198</v>
      </c>
      <c r="B32" s="13"/>
      <c r="C32" s="13"/>
      <c r="D32" s="13"/>
      <c r="E32" s="13"/>
      <c r="F32" s="13"/>
      <c r="G32" s="13"/>
      <c r="H32" s="206"/>
      <c r="I32" s="206"/>
      <c r="J32" s="206"/>
      <c r="K32" s="206"/>
      <c r="L32" s="206"/>
      <c r="M32" s="206"/>
      <c r="N32" s="206"/>
      <c r="O32" s="206"/>
      <c r="P32" s="206"/>
      <c r="Q32" s="206"/>
      <c r="R32" s="206"/>
      <c r="S32" s="206"/>
      <c r="T32" s="206"/>
      <c r="U32" s="206"/>
      <c r="V32" s="206"/>
      <c r="W32" s="206"/>
      <c r="X32" s="206"/>
      <c r="Y32" s="22"/>
      <c r="Z32" s="22"/>
      <c r="AA32" s="22"/>
      <c r="AB32" s="13"/>
      <c r="AC32" s="13"/>
      <c r="AD32" s="13"/>
      <c r="AE32" s="13"/>
      <c r="AF32" s="13"/>
      <c r="AG32" s="7"/>
      <c r="AH32" s="75"/>
      <c r="AI32" s="22"/>
      <c r="AJ32" s="38"/>
      <c r="AK32" s="22"/>
      <c r="AL32" s="39"/>
      <c r="AM32" s="22"/>
      <c r="AN32" s="76"/>
      <c r="AO32" s="76"/>
      <c r="AP32" s="76"/>
      <c r="AQ32" s="76"/>
      <c r="AR32" s="76"/>
      <c r="AS32" s="76"/>
      <c r="AT32" s="76"/>
      <c r="AU32" s="76"/>
      <c r="AV32" s="76"/>
      <c r="AW32" s="76"/>
      <c r="AX32" s="76"/>
    </row>
    <row r="33" spans="1:51" ht="12" customHeight="1">
      <c r="A33" s="13" t="s">
        <v>199</v>
      </c>
      <c r="B33" s="13"/>
      <c r="C33" s="13"/>
      <c r="D33" s="13"/>
      <c r="E33" s="13"/>
      <c r="F33" s="13"/>
      <c r="G33" s="13"/>
      <c r="H33" s="206"/>
      <c r="I33" s="206"/>
      <c r="J33" s="206"/>
      <c r="K33" s="206"/>
      <c r="L33" s="206"/>
      <c r="M33" s="206"/>
      <c r="N33" s="206"/>
      <c r="O33" s="206"/>
      <c r="P33" s="206"/>
      <c r="Q33" s="206"/>
      <c r="R33" s="206"/>
      <c r="S33" s="206"/>
      <c r="T33" s="206"/>
      <c r="U33" s="206"/>
      <c r="V33" s="206"/>
      <c r="W33" s="206"/>
      <c r="X33" s="206"/>
      <c r="Y33" s="22"/>
      <c r="Z33" s="22"/>
      <c r="AA33" s="22"/>
      <c r="AB33" s="13"/>
      <c r="AC33" s="13"/>
      <c r="AD33" s="13"/>
      <c r="AE33" s="13"/>
      <c r="AF33" s="13"/>
      <c r="AG33" s="7"/>
      <c r="AH33" s="75"/>
      <c r="AI33" s="22"/>
      <c r="AJ33" s="73"/>
      <c r="AK33" s="73"/>
      <c r="AL33" s="73"/>
      <c r="AM33" s="73"/>
      <c r="AN33" s="22"/>
      <c r="AO33" s="22"/>
      <c r="AP33" s="22"/>
      <c r="AQ33" s="22"/>
      <c r="AR33" s="22"/>
      <c r="AS33" s="22"/>
      <c r="AT33" s="22"/>
      <c r="AU33" s="22"/>
      <c r="AV33" s="22"/>
      <c r="AW33" s="22"/>
      <c r="AX33" s="22"/>
    </row>
    <row r="34" spans="1:51" ht="12" customHeight="1">
      <c r="A34" s="13" t="s">
        <v>369</v>
      </c>
      <c r="B34" s="13"/>
      <c r="C34" s="13"/>
      <c r="D34" s="13"/>
      <c r="E34" s="13"/>
      <c r="F34" s="13"/>
      <c r="G34" s="13"/>
      <c r="H34" s="206"/>
      <c r="I34" s="206"/>
      <c r="J34" s="206"/>
      <c r="K34" s="206"/>
      <c r="L34" s="206"/>
      <c r="M34" s="206"/>
      <c r="N34" s="206"/>
      <c r="O34" s="206"/>
      <c r="P34" s="206"/>
      <c r="Q34" s="206"/>
      <c r="R34" s="206"/>
      <c r="S34" s="206"/>
      <c r="T34" s="206"/>
      <c r="U34" s="206"/>
      <c r="V34" s="206"/>
      <c r="W34" s="206"/>
      <c r="X34" s="206"/>
      <c r="Y34" s="43"/>
      <c r="Z34" s="43"/>
      <c r="AA34" s="43"/>
      <c r="AB34" s="13"/>
      <c r="AC34" s="13"/>
      <c r="AD34" s="13"/>
      <c r="AE34" s="13"/>
      <c r="AF34" s="13"/>
      <c r="AG34" s="13"/>
      <c r="AH34" s="22"/>
      <c r="AI34" s="73"/>
      <c r="AJ34" s="73"/>
      <c r="AK34" s="73"/>
      <c r="AL34" s="73"/>
      <c r="AM34" s="73"/>
      <c r="AN34" s="77"/>
      <c r="AO34" s="77"/>
      <c r="AP34" s="77"/>
      <c r="AQ34" s="77"/>
      <c r="AR34" s="77"/>
      <c r="AS34" s="77"/>
      <c r="AT34" s="77"/>
      <c r="AU34" s="77"/>
      <c r="AV34" s="77"/>
      <c r="AW34" s="77"/>
      <c r="AX34" s="77"/>
    </row>
    <row r="35" spans="1:51" ht="5.0999999999999996" customHeight="1">
      <c r="A35" s="13"/>
      <c r="B35" s="13"/>
      <c r="C35" s="13"/>
      <c r="D35" s="13"/>
      <c r="E35" s="13"/>
      <c r="F35" s="13"/>
      <c r="G35" s="13"/>
      <c r="H35" s="13"/>
      <c r="I35" s="13"/>
      <c r="J35" s="44"/>
      <c r="K35" s="44"/>
      <c r="L35" s="44"/>
      <c r="M35" s="44"/>
      <c r="N35" s="44"/>
      <c r="O35" s="44"/>
      <c r="P35" s="44"/>
      <c r="Q35" s="44"/>
      <c r="R35" s="44"/>
      <c r="S35" s="44"/>
      <c r="T35" s="44"/>
      <c r="U35" s="44"/>
      <c r="V35" s="44"/>
      <c r="W35" s="44"/>
      <c r="X35" s="44"/>
      <c r="Y35" s="43"/>
      <c r="Z35" s="43"/>
      <c r="AA35" s="43"/>
      <c r="AB35" s="13"/>
      <c r="AC35" s="13"/>
      <c r="AD35" s="13"/>
      <c r="AE35" s="13"/>
      <c r="AF35" s="13"/>
      <c r="AG35" s="13"/>
      <c r="AH35" s="22"/>
      <c r="AI35" s="22"/>
      <c r="AJ35" s="22"/>
      <c r="AK35" s="22"/>
      <c r="AL35" s="22"/>
      <c r="AM35" s="22"/>
      <c r="AN35" s="22"/>
      <c r="AO35" s="22"/>
      <c r="AP35" s="22"/>
      <c r="AQ35" s="22"/>
      <c r="AR35" s="22"/>
      <c r="AS35" s="22"/>
      <c r="AT35" s="22"/>
      <c r="AU35" s="22"/>
      <c r="AV35" s="22"/>
      <c r="AW35" s="22"/>
      <c r="AX35" s="22"/>
    </row>
    <row r="36" spans="1:51" ht="12" customHeight="1">
      <c r="A36" s="37" t="s">
        <v>344</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1" ht="12"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51" ht="12" customHeight="1">
      <c r="A38" s="37" t="s">
        <v>203</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51" ht="5.0999999999999996"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row>
    <row r="40" spans="1:51" ht="12" customHeight="1">
      <c r="A40" s="13"/>
      <c r="B40" s="13"/>
      <c r="C40" s="13"/>
      <c r="D40" s="13"/>
      <c r="E40" s="13"/>
      <c r="F40" s="13"/>
      <c r="G40" s="13"/>
      <c r="H40" s="13"/>
      <c r="I40" s="22"/>
      <c r="J40" s="22"/>
      <c r="K40" s="22"/>
      <c r="L40" s="22"/>
      <c r="M40" s="22"/>
      <c r="N40" s="210" t="s">
        <v>5</v>
      </c>
      <c r="O40" s="210"/>
      <c r="P40" s="210"/>
      <c r="Q40" s="210"/>
      <c r="R40" s="210"/>
      <c r="S40" s="210"/>
      <c r="T40" s="210"/>
      <c r="U40" s="210"/>
      <c r="V40" s="210"/>
      <c r="W40" s="210"/>
      <c r="X40" s="210"/>
      <c r="Y40" s="22"/>
      <c r="Z40" s="22"/>
      <c r="AA40" s="210" t="s">
        <v>6</v>
      </c>
      <c r="AB40" s="210"/>
      <c r="AC40" s="210"/>
      <c r="AD40" s="210"/>
      <c r="AE40" s="210"/>
      <c r="AF40" s="210"/>
      <c r="AG40" s="210"/>
      <c r="AH40" s="210"/>
      <c r="AI40" s="210"/>
      <c r="AJ40" s="210"/>
      <c r="AK40" s="210"/>
      <c r="AL40" s="22"/>
      <c r="AM40" s="22"/>
      <c r="AN40" s="210" t="s">
        <v>136</v>
      </c>
      <c r="AO40" s="210"/>
      <c r="AP40" s="210"/>
      <c r="AQ40" s="210"/>
      <c r="AR40" s="210"/>
      <c r="AS40" s="210"/>
      <c r="AT40" s="210"/>
      <c r="AU40" s="210"/>
      <c r="AV40" s="210"/>
      <c r="AW40" s="210"/>
      <c r="AX40" s="210"/>
      <c r="AY40" s="22"/>
    </row>
    <row r="41" spans="1:51" ht="12" customHeight="1">
      <c r="A41" s="13" t="s">
        <v>358</v>
      </c>
      <c r="B41" s="13"/>
      <c r="C41" s="13"/>
      <c r="D41" s="13"/>
      <c r="E41" s="13"/>
      <c r="F41" s="13"/>
      <c r="G41" s="13"/>
      <c r="H41" s="13"/>
      <c r="I41" s="22"/>
      <c r="J41" s="22"/>
      <c r="K41" s="22"/>
      <c r="L41" s="22"/>
      <c r="M41" s="45"/>
      <c r="N41" s="207">
        <f>SUM(AA41,AN41)</f>
        <v>0</v>
      </c>
      <c r="O41" s="207"/>
      <c r="P41" s="207"/>
      <c r="Q41" s="207"/>
      <c r="R41" s="207"/>
      <c r="S41" s="207"/>
      <c r="T41" s="207"/>
      <c r="U41" s="207"/>
      <c r="V41" s="207"/>
      <c r="W41" s="207"/>
      <c r="X41" s="207"/>
      <c r="Y41" s="46"/>
      <c r="Z41" s="46"/>
      <c r="AA41" s="205"/>
      <c r="AB41" s="205"/>
      <c r="AC41" s="205"/>
      <c r="AD41" s="205"/>
      <c r="AE41" s="205"/>
      <c r="AF41" s="205"/>
      <c r="AG41" s="205"/>
      <c r="AH41" s="205"/>
      <c r="AI41" s="205"/>
      <c r="AJ41" s="205"/>
      <c r="AK41" s="205"/>
      <c r="AL41" s="47"/>
      <c r="AM41" s="47"/>
      <c r="AN41" s="205"/>
      <c r="AO41" s="205"/>
      <c r="AP41" s="205"/>
      <c r="AQ41" s="205"/>
      <c r="AR41" s="205"/>
      <c r="AS41" s="205"/>
      <c r="AT41" s="205"/>
      <c r="AU41" s="205"/>
      <c r="AV41" s="205"/>
      <c r="AW41" s="205"/>
      <c r="AX41" s="205"/>
    </row>
    <row r="42" spans="1:51" ht="12" customHeight="1">
      <c r="A42" s="206"/>
      <c r="B42" s="206"/>
      <c r="C42" s="206"/>
      <c r="D42" s="206"/>
      <c r="E42" s="206"/>
      <c r="F42" s="206"/>
      <c r="G42" s="206"/>
      <c r="H42" s="206"/>
      <c r="I42" s="206"/>
      <c r="J42" s="206"/>
      <c r="K42" s="206"/>
      <c r="L42" s="22"/>
      <c r="M42" s="45"/>
      <c r="N42" s="207">
        <f>SUM(AA42,AN42)</f>
        <v>0</v>
      </c>
      <c r="O42" s="207"/>
      <c r="P42" s="207"/>
      <c r="Q42" s="207"/>
      <c r="R42" s="207"/>
      <c r="S42" s="207"/>
      <c r="T42" s="207"/>
      <c r="U42" s="207"/>
      <c r="V42" s="207"/>
      <c r="W42" s="207"/>
      <c r="X42" s="207"/>
      <c r="Y42" s="46"/>
      <c r="Z42" s="46"/>
      <c r="AA42" s="205"/>
      <c r="AB42" s="205"/>
      <c r="AC42" s="205"/>
      <c r="AD42" s="205"/>
      <c r="AE42" s="205"/>
      <c r="AF42" s="205"/>
      <c r="AG42" s="205"/>
      <c r="AH42" s="205"/>
      <c r="AI42" s="205"/>
      <c r="AJ42" s="205"/>
      <c r="AK42" s="205"/>
      <c r="AL42" s="47"/>
      <c r="AM42" s="47"/>
      <c r="AN42" s="205"/>
      <c r="AO42" s="205"/>
      <c r="AP42" s="205"/>
      <c r="AQ42" s="205"/>
      <c r="AR42" s="205"/>
      <c r="AS42" s="205"/>
      <c r="AT42" s="205"/>
      <c r="AU42" s="205"/>
      <c r="AV42" s="205"/>
      <c r="AW42" s="205"/>
      <c r="AX42" s="205"/>
    </row>
    <row r="43" spans="1:51" ht="12" customHeight="1">
      <c r="A43" s="206"/>
      <c r="B43" s="206"/>
      <c r="C43" s="206"/>
      <c r="D43" s="206"/>
      <c r="E43" s="206"/>
      <c r="F43" s="206"/>
      <c r="G43" s="206"/>
      <c r="H43" s="206"/>
      <c r="I43" s="206"/>
      <c r="J43" s="206"/>
      <c r="K43" s="206"/>
      <c r="L43" s="22"/>
      <c r="M43" s="45"/>
      <c r="N43" s="207">
        <f>SUM(AA43,AN43)</f>
        <v>0</v>
      </c>
      <c r="O43" s="207"/>
      <c r="P43" s="207"/>
      <c r="Q43" s="207"/>
      <c r="R43" s="207"/>
      <c r="S43" s="207"/>
      <c r="T43" s="207"/>
      <c r="U43" s="207"/>
      <c r="V43" s="207"/>
      <c r="W43" s="207"/>
      <c r="X43" s="207"/>
      <c r="Y43" s="46"/>
      <c r="Z43" s="46"/>
      <c r="AA43" s="205"/>
      <c r="AB43" s="205"/>
      <c r="AC43" s="205"/>
      <c r="AD43" s="205"/>
      <c r="AE43" s="205"/>
      <c r="AF43" s="205"/>
      <c r="AG43" s="205"/>
      <c r="AH43" s="205"/>
      <c r="AI43" s="205"/>
      <c r="AJ43" s="205"/>
      <c r="AK43" s="205"/>
      <c r="AL43" s="47"/>
      <c r="AM43" s="47"/>
      <c r="AN43" s="205"/>
      <c r="AO43" s="205"/>
      <c r="AP43" s="205"/>
      <c r="AQ43" s="205"/>
      <c r="AR43" s="205"/>
      <c r="AS43" s="205"/>
      <c r="AT43" s="205"/>
      <c r="AU43" s="205"/>
      <c r="AV43" s="205"/>
      <c r="AW43" s="205"/>
      <c r="AX43" s="205"/>
    </row>
    <row r="44" spans="1:51" ht="12" customHeight="1">
      <c r="A44" s="206"/>
      <c r="B44" s="206"/>
      <c r="C44" s="206"/>
      <c r="D44" s="206"/>
      <c r="E44" s="206"/>
      <c r="F44" s="206"/>
      <c r="G44" s="206"/>
      <c r="H44" s="206"/>
      <c r="I44" s="206"/>
      <c r="J44" s="206"/>
      <c r="K44" s="206"/>
      <c r="L44" s="22"/>
      <c r="M44" s="45"/>
      <c r="N44" s="207">
        <f>SUM(AA44,AN44)</f>
        <v>0</v>
      </c>
      <c r="O44" s="207"/>
      <c r="P44" s="207"/>
      <c r="Q44" s="207"/>
      <c r="R44" s="207"/>
      <c r="S44" s="207"/>
      <c r="T44" s="207"/>
      <c r="U44" s="207"/>
      <c r="V44" s="207"/>
      <c r="W44" s="207"/>
      <c r="X44" s="207"/>
      <c r="Y44" s="46"/>
      <c r="Z44" s="46"/>
      <c r="AA44" s="205"/>
      <c r="AB44" s="205"/>
      <c r="AC44" s="205"/>
      <c r="AD44" s="205"/>
      <c r="AE44" s="205"/>
      <c r="AF44" s="205"/>
      <c r="AG44" s="205"/>
      <c r="AH44" s="205"/>
      <c r="AI44" s="205"/>
      <c r="AJ44" s="205"/>
      <c r="AK44" s="205"/>
      <c r="AL44" s="47"/>
      <c r="AM44" s="47"/>
      <c r="AN44" s="205"/>
      <c r="AO44" s="205"/>
      <c r="AP44" s="205"/>
      <c r="AQ44" s="205"/>
      <c r="AR44" s="205"/>
      <c r="AS44" s="205"/>
      <c r="AT44" s="205"/>
      <c r="AU44" s="205"/>
      <c r="AV44" s="205"/>
      <c r="AW44" s="205"/>
      <c r="AX44" s="205"/>
    </row>
    <row r="45" spans="1:51" ht="12" customHeight="1">
      <c r="A45" s="13" t="s">
        <v>131</v>
      </c>
      <c r="B45" s="13"/>
      <c r="C45" s="13"/>
      <c r="D45" s="13"/>
      <c r="E45" s="13"/>
      <c r="F45" s="13"/>
      <c r="G45" s="13"/>
      <c r="H45" s="13"/>
      <c r="I45" s="22"/>
      <c r="J45" s="22"/>
      <c r="K45" s="22"/>
      <c r="L45" s="22"/>
      <c r="M45" s="45"/>
      <c r="N45" s="207">
        <f>SUM(N41:N44)</f>
        <v>0</v>
      </c>
      <c r="O45" s="207"/>
      <c r="P45" s="207"/>
      <c r="Q45" s="207"/>
      <c r="R45" s="207"/>
      <c r="S45" s="207"/>
      <c r="T45" s="207"/>
      <c r="U45" s="207"/>
      <c r="V45" s="207"/>
      <c r="W45" s="207"/>
      <c r="X45" s="207"/>
      <c r="Y45" s="46"/>
      <c r="Z45" s="46"/>
      <c r="AA45" s="207">
        <f>SUM(AA41:AK44)</f>
        <v>0</v>
      </c>
      <c r="AB45" s="207"/>
      <c r="AC45" s="207"/>
      <c r="AD45" s="207"/>
      <c r="AE45" s="207"/>
      <c r="AF45" s="207"/>
      <c r="AG45" s="207"/>
      <c r="AH45" s="207"/>
      <c r="AI45" s="207"/>
      <c r="AJ45" s="207"/>
      <c r="AK45" s="207"/>
      <c r="AL45" s="47"/>
      <c r="AM45" s="47"/>
      <c r="AN45" s="207">
        <f>SUM(AN41:AX44)</f>
        <v>0</v>
      </c>
      <c r="AO45" s="207"/>
      <c r="AP45" s="207"/>
      <c r="AQ45" s="207"/>
      <c r="AR45" s="207"/>
      <c r="AS45" s="207"/>
      <c r="AT45" s="207"/>
      <c r="AU45" s="207"/>
      <c r="AV45" s="207"/>
      <c r="AW45" s="207"/>
      <c r="AX45" s="207"/>
    </row>
    <row r="46" spans="1:51" ht="12" customHeight="1">
      <c r="A46" s="212" t="s">
        <v>132</v>
      </c>
      <c r="B46" s="212"/>
      <c r="C46" s="212"/>
      <c r="D46" s="218" t="s">
        <v>498</v>
      </c>
      <c r="E46" s="218"/>
      <c r="F46" s="218"/>
      <c r="G46" s="13"/>
      <c r="H46" s="7"/>
      <c r="I46" s="22"/>
      <c r="J46" s="22"/>
      <c r="K46" s="22"/>
      <c r="L46" s="22"/>
      <c r="M46" s="45"/>
      <c r="N46" s="207">
        <f>ROUND(N45*D46/5,2)*5</f>
        <v>0</v>
      </c>
      <c r="O46" s="207"/>
      <c r="P46" s="207"/>
      <c r="Q46" s="207"/>
      <c r="R46" s="207"/>
      <c r="S46" s="207"/>
      <c r="T46" s="207"/>
      <c r="U46" s="207"/>
      <c r="V46" s="207"/>
      <c r="W46" s="207"/>
      <c r="X46" s="207"/>
      <c r="Y46" s="46"/>
      <c r="Z46" s="46"/>
      <c r="AA46" s="207">
        <f>ROUND(AA45*D46/5,2)*5</f>
        <v>0</v>
      </c>
      <c r="AB46" s="207"/>
      <c r="AC46" s="207"/>
      <c r="AD46" s="207"/>
      <c r="AE46" s="207"/>
      <c r="AF46" s="207"/>
      <c r="AG46" s="207"/>
      <c r="AH46" s="207"/>
      <c r="AI46" s="207"/>
      <c r="AJ46" s="207"/>
      <c r="AK46" s="207"/>
      <c r="AL46" s="47"/>
      <c r="AM46" s="47"/>
      <c r="AN46" s="207">
        <f>ROUND(AN45*D46/5,2)*5</f>
        <v>0</v>
      </c>
      <c r="AO46" s="207"/>
      <c r="AP46" s="207"/>
      <c r="AQ46" s="207"/>
      <c r="AR46" s="207"/>
      <c r="AS46" s="207"/>
      <c r="AT46" s="207"/>
      <c r="AU46" s="207"/>
      <c r="AV46" s="207"/>
      <c r="AW46" s="207"/>
      <c r="AX46" s="207"/>
    </row>
    <row r="47" spans="1:51" ht="12" customHeight="1">
      <c r="A47" s="37" t="s">
        <v>133</v>
      </c>
      <c r="B47" s="13"/>
      <c r="C47" s="13"/>
      <c r="D47" s="13"/>
      <c r="E47" s="13"/>
      <c r="F47" s="13"/>
      <c r="G47" s="13"/>
      <c r="H47" s="13"/>
      <c r="I47" s="22"/>
      <c r="J47" s="22"/>
      <c r="K47" s="22"/>
      <c r="L47" s="22"/>
      <c r="M47" s="45"/>
      <c r="N47" s="217">
        <f>SUM(N45:X46)</f>
        <v>0</v>
      </c>
      <c r="O47" s="217"/>
      <c r="P47" s="217"/>
      <c r="Q47" s="217"/>
      <c r="R47" s="217"/>
      <c r="S47" s="217"/>
      <c r="T47" s="217"/>
      <c r="U47" s="217"/>
      <c r="V47" s="217"/>
      <c r="W47" s="217"/>
      <c r="X47" s="217"/>
      <c r="Y47" s="46"/>
      <c r="Z47" s="46"/>
      <c r="AA47" s="217">
        <f>SUM(AA45:AK46)</f>
        <v>0</v>
      </c>
      <c r="AB47" s="217"/>
      <c r="AC47" s="217"/>
      <c r="AD47" s="217"/>
      <c r="AE47" s="217"/>
      <c r="AF47" s="217"/>
      <c r="AG47" s="217"/>
      <c r="AH47" s="217"/>
      <c r="AI47" s="217"/>
      <c r="AJ47" s="217"/>
      <c r="AK47" s="217"/>
      <c r="AL47" s="47"/>
      <c r="AM47" s="47"/>
      <c r="AN47" s="217">
        <f>SUM(AN45:AX46)</f>
        <v>0</v>
      </c>
      <c r="AO47" s="217"/>
      <c r="AP47" s="217"/>
      <c r="AQ47" s="217"/>
      <c r="AR47" s="217"/>
      <c r="AS47" s="217"/>
      <c r="AT47" s="217"/>
      <c r="AU47" s="217"/>
      <c r="AV47" s="217"/>
      <c r="AW47" s="217"/>
      <c r="AX47" s="217"/>
    </row>
    <row r="48" spans="1:51" ht="12" customHeight="1">
      <c r="A48" s="13"/>
      <c r="B48" s="13"/>
      <c r="C48" s="13"/>
      <c r="D48" s="13"/>
      <c r="E48" s="13"/>
      <c r="F48" s="13"/>
      <c r="G48" s="13"/>
      <c r="H48" s="13"/>
      <c r="I48" s="22"/>
      <c r="J48" s="22"/>
      <c r="K48" s="22"/>
      <c r="L48" s="22"/>
      <c r="M48" s="22"/>
      <c r="N48" s="48"/>
      <c r="O48" s="48"/>
      <c r="P48" s="48"/>
      <c r="Q48" s="48"/>
      <c r="R48" s="48"/>
      <c r="S48" s="48"/>
      <c r="T48" s="48"/>
      <c r="U48" s="48"/>
      <c r="V48" s="48"/>
      <c r="W48" s="48"/>
      <c r="X48" s="48"/>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row>
    <row r="49" spans="1:50" ht="12" customHeight="1">
      <c r="A49" s="13" t="s">
        <v>134</v>
      </c>
      <c r="B49" s="13"/>
      <c r="C49" s="13"/>
      <c r="D49" s="13"/>
      <c r="E49" s="13"/>
      <c r="F49" s="13"/>
      <c r="G49" s="13"/>
      <c r="H49" s="13"/>
      <c r="I49" s="22"/>
      <c r="J49" s="22"/>
      <c r="K49" s="22"/>
      <c r="L49" s="22"/>
      <c r="M49" s="45"/>
      <c r="N49" s="207">
        <f>SUM(AA49,AN49)</f>
        <v>0</v>
      </c>
      <c r="O49" s="207"/>
      <c r="P49" s="207"/>
      <c r="Q49" s="207"/>
      <c r="R49" s="207"/>
      <c r="S49" s="207"/>
      <c r="T49" s="207"/>
      <c r="U49" s="207"/>
      <c r="V49" s="207"/>
      <c r="W49" s="207"/>
      <c r="X49" s="207"/>
      <c r="Y49" s="46"/>
      <c r="Z49" s="46"/>
      <c r="AA49" s="205"/>
      <c r="AB49" s="205"/>
      <c r="AC49" s="205"/>
      <c r="AD49" s="205"/>
      <c r="AE49" s="205"/>
      <c r="AF49" s="205"/>
      <c r="AG49" s="205"/>
      <c r="AH49" s="205"/>
      <c r="AI49" s="205"/>
      <c r="AJ49" s="205"/>
      <c r="AK49" s="205"/>
      <c r="AL49" s="47"/>
      <c r="AM49" s="47"/>
      <c r="AN49" s="205"/>
      <c r="AO49" s="205"/>
      <c r="AP49" s="205"/>
      <c r="AQ49" s="205"/>
      <c r="AR49" s="205"/>
      <c r="AS49" s="205"/>
      <c r="AT49" s="205"/>
      <c r="AU49" s="205"/>
      <c r="AV49" s="205"/>
      <c r="AW49" s="205"/>
      <c r="AX49" s="205"/>
    </row>
    <row r="50" spans="1:50" ht="12"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row>
    <row r="51" spans="1:50" ht="12" customHeight="1">
      <c r="A51" s="37" t="s">
        <v>135</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row>
    <row r="52" spans="1:50" ht="12" customHeight="1">
      <c r="A52" s="13" t="s">
        <v>8</v>
      </c>
      <c r="B52" s="13"/>
      <c r="C52" s="13"/>
      <c r="D52" s="13"/>
      <c r="E52" s="13"/>
      <c r="F52" s="13"/>
      <c r="G52" s="13"/>
      <c r="H52" s="13"/>
      <c r="I52" s="13"/>
      <c r="J52" s="13"/>
      <c r="K52" s="13"/>
      <c r="L52" s="13"/>
      <c r="M52" s="13"/>
      <c r="N52" s="13"/>
      <c r="O52" s="13"/>
      <c r="P52" s="13"/>
      <c r="Q52" s="13"/>
      <c r="R52" s="13"/>
      <c r="S52" s="13"/>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row>
    <row r="53" spans="1:50" ht="12"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row>
    <row r="54" spans="1:50" ht="12" customHeight="1">
      <c r="A54" s="214" t="s">
        <v>43</v>
      </c>
      <c r="B54" s="214"/>
      <c r="C54" s="37" t="s">
        <v>9</v>
      </c>
      <c r="D54" s="13"/>
      <c r="E54" s="13"/>
      <c r="F54" s="13"/>
      <c r="G54" s="13"/>
      <c r="H54" s="13"/>
      <c r="I54" s="13"/>
      <c r="J54" s="13"/>
      <c r="K54" s="13"/>
      <c r="L54" s="13"/>
      <c r="M54" s="13"/>
      <c r="N54" s="13"/>
      <c r="O54" s="13"/>
      <c r="P54" s="13"/>
      <c r="Q54" s="13"/>
      <c r="R54" s="13"/>
      <c r="S54" s="13"/>
      <c r="T54" s="13"/>
      <c r="U54" s="13"/>
      <c r="V54" s="13"/>
      <c r="W54" s="13"/>
      <c r="X54" s="13"/>
      <c r="Y54" s="13"/>
      <c r="Z54" s="13"/>
      <c r="AA54" s="214" t="s">
        <v>45</v>
      </c>
      <c r="AB54" s="214"/>
      <c r="AC54" s="37" t="s">
        <v>137</v>
      </c>
      <c r="AD54" s="13"/>
      <c r="AE54" s="13"/>
      <c r="AF54" s="13"/>
      <c r="AG54" s="13"/>
      <c r="AH54" s="13"/>
      <c r="AI54" s="13"/>
      <c r="AJ54" s="13"/>
      <c r="AK54" s="13"/>
      <c r="AL54" s="13"/>
      <c r="AM54" s="13"/>
      <c r="AN54" s="13"/>
      <c r="AO54" s="13"/>
      <c r="AP54" s="13"/>
      <c r="AQ54" s="13"/>
      <c r="AR54" s="13"/>
      <c r="AS54" s="13"/>
      <c r="AT54" s="13"/>
      <c r="AU54" s="13"/>
      <c r="AV54" s="13"/>
      <c r="AW54" s="13"/>
      <c r="AX54" s="13"/>
    </row>
    <row r="55" spans="1:50" ht="12" customHeight="1">
      <c r="A55" s="213" t="s">
        <v>80</v>
      </c>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13"/>
      <c r="Z55" s="13"/>
      <c r="AA55" s="13" t="s">
        <v>227</v>
      </c>
      <c r="AB55" s="13"/>
      <c r="AC55" s="13"/>
      <c r="AD55" s="13"/>
      <c r="AE55" s="13"/>
      <c r="AF55" s="13"/>
      <c r="AG55" s="13"/>
      <c r="AH55" s="13"/>
      <c r="AI55" s="13"/>
      <c r="AJ55" s="13"/>
      <c r="AK55" s="13"/>
      <c r="AL55" s="13"/>
      <c r="AM55" s="13"/>
      <c r="AN55" s="13"/>
      <c r="AO55" s="13"/>
      <c r="AP55" s="13"/>
      <c r="AQ55" s="13"/>
      <c r="AR55" s="13"/>
      <c r="AS55" s="13"/>
      <c r="AT55" s="13"/>
      <c r="AU55" s="13"/>
      <c r="AV55" s="13"/>
      <c r="AW55" s="13"/>
      <c r="AX55" s="13"/>
    </row>
    <row r="56" spans="1:50" ht="12" customHeight="1">
      <c r="A56" s="213"/>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13"/>
      <c r="Z56" s="13"/>
      <c r="AA56" s="13" t="s">
        <v>138</v>
      </c>
      <c r="AB56" s="13"/>
      <c r="AC56" s="13"/>
      <c r="AD56" s="13"/>
      <c r="AE56" s="13"/>
      <c r="AF56" s="13"/>
      <c r="AG56" s="13"/>
      <c r="AH56" s="13"/>
      <c r="AI56" s="13"/>
      <c r="AJ56" s="13"/>
      <c r="AK56" s="13"/>
      <c r="AL56" s="13"/>
      <c r="AM56" s="13"/>
      <c r="AN56" s="13"/>
      <c r="AO56" s="211"/>
      <c r="AP56" s="211"/>
      <c r="AQ56" s="211"/>
      <c r="AR56" s="211"/>
      <c r="AS56" s="211"/>
      <c r="AT56" s="211"/>
      <c r="AU56" s="211"/>
      <c r="AV56" s="211"/>
      <c r="AW56" s="211"/>
      <c r="AX56" s="211"/>
    </row>
    <row r="57" spans="1:50" ht="12" customHeight="1">
      <c r="A57" s="190" t="s">
        <v>43</v>
      </c>
      <c r="B57" s="190"/>
      <c r="C57" s="188" t="s">
        <v>224</v>
      </c>
      <c r="D57" s="188"/>
      <c r="E57" s="188"/>
      <c r="F57" s="188"/>
      <c r="G57" s="188"/>
      <c r="H57" s="188"/>
      <c r="I57" s="188"/>
      <c r="J57" s="188"/>
      <c r="K57" s="188"/>
      <c r="L57" s="188"/>
      <c r="M57" s="188"/>
      <c r="N57" s="188"/>
      <c r="O57" s="188"/>
      <c r="P57" s="188"/>
      <c r="Q57" s="188"/>
      <c r="R57" s="188"/>
      <c r="S57" s="188"/>
      <c r="T57" s="188"/>
      <c r="U57" s="188"/>
      <c r="V57" s="188"/>
      <c r="W57" s="188"/>
      <c r="X57" s="188"/>
      <c r="Y57" s="13"/>
      <c r="Z57" s="13"/>
      <c r="AA57" s="13" t="s">
        <v>139</v>
      </c>
      <c r="AB57" s="13"/>
      <c r="AC57" s="13"/>
      <c r="AD57" s="13"/>
      <c r="AE57" s="13"/>
      <c r="AF57" s="13"/>
      <c r="AG57" s="13"/>
      <c r="AH57" s="13"/>
      <c r="AI57" s="13"/>
      <c r="AJ57" s="13"/>
      <c r="AK57" s="13"/>
      <c r="AL57" s="13"/>
      <c r="AM57" s="13"/>
      <c r="AN57" s="13"/>
      <c r="AO57" s="220"/>
      <c r="AP57" s="220"/>
      <c r="AQ57" s="220"/>
      <c r="AR57" s="220"/>
      <c r="AS57" s="220"/>
      <c r="AT57" s="220"/>
      <c r="AU57" s="220"/>
      <c r="AV57" s="220"/>
      <c r="AW57" s="220"/>
      <c r="AX57" s="220"/>
    </row>
    <row r="58" spans="1:50" ht="12" customHeight="1">
      <c r="A58" s="190" t="s">
        <v>45</v>
      </c>
      <c r="B58" s="190"/>
      <c r="C58" s="189" t="s">
        <v>81</v>
      </c>
      <c r="D58" s="189"/>
      <c r="E58" s="189"/>
      <c r="F58" s="189"/>
      <c r="G58" s="189"/>
      <c r="H58" s="189"/>
      <c r="I58" s="189"/>
      <c r="J58" s="189"/>
      <c r="K58" s="189"/>
      <c r="L58" s="189"/>
      <c r="M58" s="189"/>
      <c r="N58" s="189"/>
      <c r="O58" s="189"/>
      <c r="P58" s="189"/>
      <c r="Q58" s="189"/>
      <c r="R58" s="189"/>
      <c r="S58" s="189"/>
      <c r="T58" s="189"/>
      <c r="U58" s="189"/>
      <c r="V58" s="189"/>
      <c r="W58" s="189"/>
      <c r="X58" s="189"/>
      <c r="Y58" s="13"/>
      <c r="Z58" s="13"/>
      <c r="AA58" s="13" t="s">
        <v>140</v>
      </c>
      <c r="AB58" s="13"/>
      <c r="AC58" s="13"/>
      <c r="AD58" s="13"/>
      <c r="AE58" s="13" t="s">
        <v>78</v>
      </c>
      <c r="AF58" s="13"/>
      <c r="AG58" s="13"/>
      <c r="AH58" s="13"/>
      <c r="AI58" s="13"/>
      <c r="AJ58" s="13"/>
      <c r="AK58" s="13"/>
      <c r="AL58" s="13"/>
      <c r="AM58" s="13"/>
      <c r="AN58" s="13"/>
      <c r="AO58" s="13"/>
      <c r="AP58" s="13"/>
      <c r="AQ58" s="13"/>
      <c r="AR58" s="13"/>
      <c r="AS58" s="13"/>
      <c r="AT58" s="13"/>
      <c r="AU58" s="13"/>
      <c r="AV58" s="13"/>
      <c r="AW58" s="13"/>
      <c r="AX58" s="13"/>
    </row>
    <row r="59" spans="1:50" ht="12" customHeight="1">
      <c r="A59" s="7"/>
      <c r="B59" s="13"/>
      <c r="C59" s="189"/>
      <c r="D59" s="189"/>
      <c r="E59" s="189"/>
      <c r="F59" s="189"/>
      <c r="G59" s="189"/>
      <c r="H59" s="189"/>
      <c r="I59" s="189"/>
      <c r="J59" s="189"/>
      <c r="K59" s="189"/>
      <c r="L59" s="189"/>
      <c r="M59" s="189"/>
      <c r="N59" s="189"/>
      <c r="O59" s="189"/>
      <c r="P59" s="189"/>
      <c r="Q59" s="189"/>
      <c r="R59" s="189"/>
      <c r="S59" s="189"/>
      <c r="T59" s="189"/>
      <c r="U59" s="189"/>
      <c r="V59" s="189"/>
      <c r="W59" s="189"/>
      <c r="X59" s="189"/>
      <c r="Y59" s="13"/>
      <c r="Z59" s="13"/>
      <c r="AA59" s="13"/>
      <c r="AB59" s="13"/>
      <c r="AC59" s="13"/>
      <c r="AD59" s="13"/>
      <c r="AE59" s="13" t="s">
        <v>77</v>
      </c>
      <c r="AF59" s="13"/>
      <c r="AG59" s="13"/>
      <c r="AH59" s="13"/>
      <c r="AI59" s="13"/>
      <c r="AJ59" s="13"/>
      <c r="AK59" s="13"/>
      <c r="AL59" s="13"/>
      <c r="AM59" s="13"/>
      <c r="AN59" s="13"/>
      <c r="AO59" s="13"/>
      <c r="AP59" s="13"/>
      <c r="AQ59" s="13"/>
      <c r="AR59" s="13"/>
      <c r="AS59" s="13"/>
      <c r="AT59" s="13"/>
      <c r="AU59" s="13"/>
      <c r="AV59" s="13"/>
      <c r="AW59" s="13"/>
      <c r="AX59" s="13"/>
    </row>
    <row r="60" spans="1:50" ht="12" customHeight="1">
      <c r="A60" s="190" t="s">
        <v>44</v>
      </c>
      <c r="B60" s="190"/>
      <c r="C60" s="189" t="s">
        <v>36</v>
      </c>
      <c r="D60" s="189"/>
      <c r="E60" s="189"/>
      <c r="F60" s="189"/>
      <c r="G60" s="189"/>
      <c r="H60" s="189"/>
      <c r="I60" s="189"/>
      <c r="J60" s="189"/>
      <c r="K60" s="189"/>
      <c r="L60" s="189"/>
      <c r="M60" s="189"/>
      <c r="N60" s="189"/>
      <c r="O60" s="189"/>
      <c r="P60" s="189"/>
      <c r="Q60" s="189"/>
      <c r="R60" s="189"/>
      <c r="S60" s="189"/>
      <c r="T60" s="189"/>
      <c r="U60" s="189"/>
      <c r="V60" s="189"/>
      <c r="W60" s="189"/>
      <c r="X60" s="189"/>
      <c r="Y60" s="13"/>
      <c r="Z60" s="13"/>
      <c r="AA60" s="13" t="s">
        <v>141</v>
      </c>
      <c r="AB60" s="188" t="s">
        <v>142</v>
      </c>
      <c r="AC60" s="188"/>
      <c r="AD60" s="188"/>
      <c r="AE60" s="188"/>
      <c r="AF60" s="188"/>
      <c r="AG60" s="188"/>
      <c r="AH60" s="188"/>
      <c r="AI60" s="188"/>
      <c r="AJ60" s="188"/>
      <c r="AK60" s="188"/>
      <c r="AL60" s="188"/>
      <c r="AM60" s="188"/>
      <c r="AN60" s="188"/>
      <c r="AO60" s="53"/>
      <c r="AP60" s="13"/>
      <c r="AQ60" s="13"/>
      <c r="AR60" s="13"/>
      <c r="AS60" s="13"/>
      <c r="AT60" s="13"/>
      <c r="AU60" s="13"/>
      <c r="AV60" s="13"/>
      <c r="AW60" s="13"/>
      <c r="AX60" s="13"/>
    </row>
    <row r="61" spans="1:50" ht="12" customHeight="1">
      <c r="A61" s="7"/>
      <c r="B61" s="7"/>
      <c r="C61" s="189"/>
      <c r="D61" s="189"/>
      <c r="E61" s="189"/>
      <c r="F61" s="189"/>
      <c r="G61" s="189"/>
      <c r="H61" s="189"/>
      <c r="I61" s="189"/>
      <c r="J61" s="189"/>
      <c r="K61" s="189"/>
      <c r="L61" s="189"/>
      <c r="M61" s="189"/>
      <c r="N61" s="189"/>
      <c r="O61" s="189"/>
      <c r="P61" s="189"/>
      <c r="Q61" s="189"/>
      <c r="R61" s="189"/>
      <c r="S61" s="189"/>
      <c r="T61" s="189"/>
      <c r="U61" s="189"/>
      <c r="V61" s="189"/>
      <c r="W61" s="189"/>
      <c r="X61" s="189"/>
      <c r="Y61" s="13"/>
      <c r="Z61" s="13"/>
      <c r="AA61" s="13"/>
      <c r="AB61" s="188"/>
      <c r="AC61" s="188"/>
      <c r="AD61" s="188"/>
      <c r="AE61" s="188"/>
      <c r="AF61" s="188"/>
      <c r="AG61" s="188"/>
      <c r="AH61" s="188"/>
      <c r="AI61" s="188"/>
      <c r="AJ61" s="188"/>
      <c r="AK61" s="188"/>
      <c r="AL61" s="188"/>
      <c r="AM61" s="188"/>
      <c r="AN61" s="188"/>
      <c r="AO61" s="53"/>
      <c r="AP61" s="13"/>
      <c r="AQ61" s="35" t="s">
        <v>7</v>
      </c>
      <c r="AR61" s="225"/>
      <c r="AS61" s="225"/>
      <c r="AT61" s="225"/>
      <c r="AU61" s="225"/>
      <c r="AV61" s="225"/>
      <c r="AW61" s="225"/>
      <c r="AX61" s="225"/>
    </row>
    <row r="62" spans="1:50" ht="12" customHeight="1">
      <c r="A62" s="190" t="s">
        <v>46</v>
      </c>
      <c r="B62" s="190"/>
      <c r="C62" s="188" t="s">
        <v>486</v>
      </c>
      <c r="D62" s="188"/>
      <c r="E62" s="188"/>
      <c r="F62" s="188"/>
      <c r="G62" s="188"/>
      <c r="H62" s="188"/>
      <c r="I62" s="188"/>
      <c r="J62" s="188"/>
      <c r="K62" s="188"/>
      <c r="L62" s="188"/>
      <c r="M62" s="188"/>
      <c r="N62" s="188"/>
      <c r="O62" s="188"/>
      <c r="P62" s="188"/>
      <c r="Q62" s="188"/>
      <c r="R62" s="188"/>
      <c r="S62" s="188"/>
      <c r="T62" s="188"/>
      <c r="U62" s="188"/>
      <c r="V62" s="188"/>
      <c r="W62" s="188"/>
      <c r="X62" s="188"/>
      <c r="Y62" s="188"/>
      <c r="Z62" s="13"/>
      <c r="AA62" s="13" t="s">
        <v>141</v>
      </c>
      <c r="AB62" s="188" t="s">
        <v>143</v>
      </c>
      <c r="AC62" s="188"/>
      <c r="AD62" s="188"/>
      <c r="AE62" s="188"/>
      <c r="AF62" s="188"/>
      <c r="AG62" s="188"/>
      <c r="AH62" s="188"/>
      <c r="AI62" s="188"/>
      <c r="AJ62" s="188"/>
      <c r="AK62" s="188"/>
      <c r="AL62" s="188"/>
      <c r="AM62" s="188"/>
      <c r="AN62" s="188"/>
      <c r="AO62" s="53"/>
      <c r="AP62" s="13"/>
      <c r="AQ62" s="13"/>
      <c r="AR62" s="22"/>
      <c r="AS62" s="22"/>
      <c r="AT62" s="22"/>
      <c r="AU62" s="22"/>
      <c r="AV62" s="22"/>
      <c r="AW62" s="22"/>
      <c r="AX62" s="22"/>
    </row>
    <row r="63" spans="1:50" ht="12" customHeight="1">
      <c r="A63" s="13"/>
      <c r="B63" s="13"/>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3"/>
      <c r="AA63" s="13"/>
      <c r="AB63" s="188"/>
      <c r="AC63" s="188"/>
      <c r="AD63" s="188"/>
      <c r="AE63" s="188"/>
      <c r="AF63" s="188"/>
      <c r="AG63" s="188"/>
      <c r="AH63" s="188"/>
      <c r="AI63" s="188"/>
      <c r="AJ63" s="188"/>
      <c r="AK63" s="188"/>
      <c r="AL63" s="188"/>
      <c r="AM63" s="188"/>
      <c r="AN63" s="188"/>
      <c r="AO63" s="53"/>
      <c r="AP63" s="13"/>
      <c r="AQ63" s="35" t="s">
        <v>7</v>
      </c>
      <c r="AR63" s="225"/>
      <c r="AS63" s="225"/>
      <c r="AT63" s="225"/>
      <c r="AU63" s="225"/>
      <c r="AV63" s="225"/>
      <c r="AW63" s="225"/>
      <c r="AX63" s="225"/>
    </row>
    <row r="64" spans="1:50" ht="12" customHeight="1">
      <c r="A64" s="13"/>
      <c r="B64" s="13"/>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3"/>
      <c r="AA64" s="13"/>
      <c r="AB64" s="13"/>
      <c r="AC64" s="13"/>
      <c r="AD64" s="13"/>
      <c r="AE64" s="13"/>
      <c r="AF64" s="13"/>
      <c r="AG64" s="13"/>
      <c r="AH64" s="13"/>
      <c r="AI64" s="13"/>
      <c r="AJ64" s="13"/>
      <c r="AK64" s="13"/>
      <c r="AL64" s="13"/>
      <c r="AM64" s="13"/>
      <c r="AN64" s="13"/>
      <c r="AO64" s="13"/>
      <c r="AP64" s="13"/>
      <c r="AQ64" s="13"/>
      <c r="AR64" s="22"/>
      <c r="AS64" s="22"/>
      <c r="AT64" s="22"/>
      <c r="AU64" s="22"/>
      <c r="AV64" s="22"/>
      <c r="AW64" s="22"/>
      <c r="AX64" s="22"/>
    </row>
    <row r="65" spans="1:50" ht="12" customHeight="1">
      <c r="B65" s="53"/>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3"/>
      <c r="AA65" s="24" t="s">
        <v>44</v>
      </c>
      <c r="AB65" s="13"/>
      <c r="AC65" s="37" t="s">
        <v>144</v>
      </c>
      <c r="AD65" s="13"/>
      <c r="AE65" s="13"/>
      <c r="AF65" s="13"/>
      <c r="AG65" s="13"/>
      <c r="AH65" s="13"/>
      <c r="AI65" s="13"/>
      <c r="AJ65" s="13"/>
      <c r="AK65" s="13"/>
      <c r="AL65" s="13"/>
      <c r="AM65" s="13"/>
      <c r="AN65" s="13"/>
      <c r="AO65" s="13"/>
      <c r="AP65" s="13"/>
      <c r="AQ65" s="13"/>
      <c r="AR65" s="13"/>
      <c r="AS65" s="13"/>
      <c r="AT65" s="13"/>
      <c r="AU65" s="13"/>
      <c r="AV65" s="13"/>
      <c r="AW65" s="13"/>
      <c r="AX65" s="13"/>
    </row>
    <row r="66" spans="1:50" ht="12" customHeight="1">
      <c r="A66" s="189" t="s">
        <v>345</v>
      </c>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3"/>
      <c r="Z66" s="13"/>
      <c r="AA66" s="189" t="s">
        <v>228</v>
      </c>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row>
    <row r="67" spans="1:50" ht="12"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3"/>
      <c r="Z67" s="13"/>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row>
    <row r="68" spans="1:50" ht="12"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3"/>
      <c r="Z68" s="13"/>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row>
    <row r="69" spans="1:50" ht="12"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3"/>
      <c r="Z69" s="13"/>
      <c r="AA69" s="13" t="s">
        <v>138</v>
      </c>
      <c r="AB69" s="13"/>
      <c r="AC69" s="13"/>
      <c r="AD69" s="13"/>
      <c r="AE69" s="13"/>
      <c r="AF69" s="13"/>
      <c r="AG69" s="13"/>
      <c r="AH69" s="13"/>
      <c r="AI69" s="13"/>
      <c r="AJ69" s="13"/>
      <c r="AK69" s="13"/>
      <c r="AL69" s="13"/>
      <c r="AM69" s="13"/>
      <c r="AN69" s="13"/>
      <c r="AO69" s="211"/>
      <c r="AP69" s="211"/>
      <c r="AQ69" s="211"/>
      <c r="AR69" s="211"/>
      <c r="AS69" s="211"/>
      <c r="AT69" s="211"/>
      <c r="AU69" s="211"/>
      <c r="AV69" s="211"/>
      <c r="AW69" s="211"/>
      <c r="AX69" s="211"/>
    </row>
    <row r="70" spans="1:50" ht="12"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t="s">
        <v>139</v>
      </c>
      <c r="AB70" s="13"/>
      <c r="AC70" s="13"/>
      <c r="AD70" s="13"/>
      <c r="AE70" s="13"/>
      <c r="AF70" s="13"/>
      <c r="AG70" s="13"/>
      <c r="AH70" s="13"/>
      <c r="AI70" s="13"/>
      <c r="AJ70" s="13"/>
      <c r="AK70" s="13"/>
      <c r="AL70" s="13"/>
      <c r="AM70" s="13"/>
      <c r="AN70" s="13"/>
      <c r="AO70" s="211"/>
      <c r="AP70" s="211"/>
      <c r="AQ70" s="211"/>
      <c r="AR70" s="211"/>
      <c r="AS70" s="211"/>
      <c r="AT70" s="211"/>
      <c r="AU70" s="211"/>
      <c r="AV70" s="211"/>
      <c r="AW70" s="211"/>
      <c r="AX70" s="211"/>
    </row>
    <row r="71" spans="1:50" ht="12"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t="s">
        <v>207</v>
      </c>
      <c r="AB71" s="13"/>
      <c r="AC71" s="13"/>
      <c r="AD71" s="13"/>
      <c r="AE71" s="13"/>
      <c r="AF71" s="13"/>
      <c r="AG71" s="13"/>
      <c r="AH71" s="13"/>
      <c r="AI71" s="13"/>
      <c r="AJ71" s="13"/>
      <c r="AK71" s="13"/>
      <c r="AL71" s="13"/>
      <c r="AM71" s="13"/>
      <c r="AN71" s="13"/>
      <c r="AO71" s="13"/>
      <c r="AP71" s="13"/>
      <c r="AQ71" s="13"/>
      <c r="AR71" s="191"/>
      <c r="AS71" s="191"/>
      <c r="AT71" s="191"/>
      <c r="AU71" s="191"/>
      <c r="AV71" s="191"/>
      <c r="AW71" s="191"/>
      <c r="AX71" s="191"/>
    </row>
    <row r="72" spans="1:50" ht="12"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t="s">
        <v>145</v>
      </c>
      <c r="AB72" s="13"/>
      <c r="AC72" s="13"/>
      <c r="AD72" s="13"/>
      <c r="AE72" s="13"/>
      <c r="AF72" s="13"/>
      <c r="AG72" s="13"/>
      <c r="AH72" s="13"/>
      <c r="AI72" s="13"/>
      <c r="AJ72" s="13"/>
      <c r="AK72" s="13"/>
      <c r="AL72" s="13"/>
      <c r="AM72" s="13"/>
      <c r="AN72" s="13"/>
      <c r="AO72" s="13"/>
      <c r="AP72" s="13"/>
      <c r="AQ72" s="35" t="s">
        <v>7</v>
      </c>
      <c r="AR72" s="191"/>
      <c r="AS72" s="191"/>
      <c r="AT72" s="191"/>
      <c r="AU72" s="191"/>
      <c r="AV72" s="191"/>
      <c r="AW72" s="191"/>
      <c r="AX72" s="191"/>
    </row>
    <row r="73" spans="1:50" ht="12"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2" t="s">
        <v>374</v>
      </c>
      <c r="AO73" s="13"/>
      <c r="AP73" s="13"/>
      <c r="AQ73" s="35" t="s">
        <v>10</v>
      </c>
      <c r="AR73" s="191"/>
      <c r="AS73" s="191"/>
      <c r="AT73" s="191"/>
      <c r="AU73" s="191"/>
      <c r="AV73" s="191"/>
      <c r="AW73" s="191"/>
      <c r="AX73" s="191"/>
    </row>
    <row r="74" spans="1:50" ht="12"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2" t="s">
        <v>373</v>
      </c>
      <c r="AB74" s="30"/>
      <c r="AC74" s="12"/>
      <c r="AD74" s="12"/>
      <c r="AE74" s="12"/>
      <c r="AF74" s="12"/>
      <c r="AG74" s="12"/>
      <c r="AH74" s="12"/>
      <c r="AI74" s="12"/>
      <c r="AJ74" s="12"/>
      <c r="AK74" s="12"/>
      <c r="AL74" s="12"/>
      <c r="AM74" s="12"/>
      <c r="AN74" s="12"/>
      <c r="AO74" s="12"/>
      <c r="AR74" s="194"/>
      <c r="AS74" s="194"/>
      <c r="AT74" s="194"/>
      <c r="AU74" s="194"/>
      <c r="AV74" s="194"/>
      <c r="AW74" s="194"/>
      <c r="AX74" s="194"/>
    </row>
    <row r="75" spans="1:50" ht="12" customHeight="1">
      <c r="A75" s="204"/>
      <c r="B75" s="204"/>
      <c r="C75" s="204"/>
      <c r="D75" s="192" t="s">
        <v>226</v>
      </c>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6"/>
      <c r="AU75" s="196"/>
      <c r="AV75" s="196"/>
      <c r="AW75" s="196"/>
      <c r="AX75" s="196"/>
    </row>
    <row r="76" spans="1:50" ht="12" customHeight="1">
      <c r="A76" s="59"/>
      <c r="B76" s="59"/>
      <c r="C76" s="59"/>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1"/>
      <c r="AU76" s="61"/>
      <c r="AV76" s="61"/>
      <c r="AW76" s="61"/>
      <c r="AX76" s="61"/>
    </row>
    <row r="77" spans="1:50" ht="12" customHeight="1">
      <c r="A77" s="24" t="s">
        <v>46</v>
      </c>
      <c r="B77" s="13"/>
      <c r="C77" s="223" t="s">
        <v>346</v>
      </c>
      <c r="D77" s="223"/>
      <c r="E77" s="223"/>
      <c r="F77" s="223"/>
      <c r="G77" s="223"/>
      <c r="H77" s="223"/>
      <c r="I77" s="223"/>
      <c r="J77" s="223"/>
      <c r="K77" s="223"/>
      <c r="L77" s="223"/>
      <c r="M77" s="223"/>
      <c r="N77" s="223"/>
      <c r="O77" s="223"/>
      <c r="P77" s="223"/>
      <c r="Q77" s="223"/>
      <c r="R77" s="223"/>
      <c r="S77" s="223"/>
      <c r="T77" s="223"/>
      <c r="U77" s="223"/>
      <c r="V77" s="223"/>
      <c r="W77" s="223"/>
      <c r="X77" s="223"/>
      <c r="Y77" s="13"/>
      <c r="Z77" s="13"/>
      <c r="AA77" s="115" t="s">
        <v>406</v>
      </c>
      <c r="AB77" s="113"/>
      <c r="AC77" s="229" t="s">
        <v>407</v>
      </c>
      <c r="AD77" s="229"/>
      <c r="AE77" s="229"/>
      <c r="AF77" s="229"/>
      <c r="AG77" s="229"/>
      <c r="AH77" s="229"/>
      <c r="AI77" s="229"/>
      <c r="AJ77" s="229"/>
      <c r="AK77" s="229"/>
      <c r="AL77" s="229"/>
      <c r="AM77" s="229"/>
      <c r="AN77" s="229"/>
      <c r="AO77" s="229"/>
      <c r="AP77" s="229"/>
      <c r="AQ77" s="229"/>
      <c r="AR77" s="229"/>
      <c r="AS77" s="229"/>
      <c r="AT77" s="229"/>
      <c r="AU77" s="229"/>
      <c r="AV77" s="229"/>
      <c r="AW77" s="229"/>
      <c r="AX77" s="229"/>
    </row>
    <row r="78" spans="1:50" ht="12" customHeight="1">
      <c r="A78" s="24"/>
      <c r="B78" s="13"/>
      <c r="C78" s="223"/>
      <c r="D78" s="223"/>
      <c r="E78" s="223"/>
      <c r="F78" s="223"/>
      <c r="G78" s="223"/>
      <c r="H78" s="223"/>
      <c r="I78" s="223"/>
      <c r="J78" s="223"/>
      <c r="K78" s="223"/>
      <c r="L78" s="223"/>
      <c r="M78" s="223"/>
      <c r="N78" s="223"/>
      <c r="O78" s="223"/>
      <c r="P78" s="223"/>
      <c r="Q78" s="223"/>
      <c r="R78" s="223"/>
      <c r="S78" s="223"/>
      <c r="T78" s="223"/>
      <c r="U78" s="223"/>
      <c r="V78" s="223"/>
      <c r="W78" s="223"/>
      <c r="X78" s="223"/>
      <c r="Y78" s="13"/>
      <c r="Z78" s="13"/>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row>
    <row r="79" spans="1:50" ht="12"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13"/>
      <c r="Z79" s="13"/>
      <c r="AA79" s="230" t="s">
        <v>408</v>
      </c>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1"/>
      <c r="AX79" s="231"/>
    </row>
    <row r="80" spans="1:50" ht="12" customHeight="1">
      <c r="A80" s="24" t="s">
        <v>47</v>
      </c>
      <c r="B80" s="13"/>
      <c r="C80" s="193" t="s">
        <v>347</v>
      </c>
      <c r="D80" s="193"/>
      <c r="E80" s="193"/>
      <c r="F80" s="193"/>
      <c r="G80" s="193"/>
      <c r="H80" s="193"/>
      <c r="I80" s="193"/>
      <c r="J80" s="193"/>
      <c r="K80" s="193"/>
      <c r="L80" s="193"/>
      <c r="M80" s="193"/>
      <c r="N80" s="193"/>
      <c r="O80" s="193"/>
      <c r="P80" s="193"/>
      <c r="Q80" s="193"/>
      <c r="R80" s="193"/>
      <c r="S80" s="193"/>
      <c r="T80" s="193"/>
      <c r="U80" s="193"/>
      <c r="V80" s="193"/>
      <c r="W80" s="193"/>
      <c r="X80" s="193"/>
      <c r="Y80" s="13"/>
      <c r="Z80" s="13"/>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row>
    <row r="81" spans="1:50" ht="12" customHeight="1">
      <c r="A81" s="13"/>
      <c r="B81" s="13"/>
      <c r="C81" s="193"/>
      <c r="D81" s="193"/>
      <c r="E81" s="193"/>
      <c r="F81" s="193"/>
      <c r="G81" s="193"/>
      <c r="H81" s="193"/>
      <c r="I81" s="193"/>
      <c r="J81" s="193"/>
      <c r="K81" s="193"/>
      <c r="L81" s="193"/>
      <c r="M81" s="193"/>
      <c r="N81" s="193"/>
      <c r="O81" s="193"/>
      <c r="P81" s="193"/>
      <c r="Q81" s="193"/>
      <c r="R81" s="193"/>
      <c r="S81" s="193"/>
      <c r="T81" s="193"/>
      <c r="U81" s="193"/>
      <c r="V81" s="193"/>
      <c r="W81" s="193"/>
      <c r="X81" s="193"/>
      <c r="Y81" s="13"/>
      <c r="Z81" s="13"/>
      <c r="AA81" s="231"/>
      <c r="AB81" s="231"/>
      <c r="AC81" s="231"/>
      <c r="AD81" s="231"/>
      <c r="AE81" s="231"/>
      <c r="AF81" s="231"/>
      <c r="AG81" s="231"/>
      <c r="AH81" s="231"/>
      <c r="AI81" s="231"/>
      <c r="AJ81" s="231"/>
      <c r="AK81" s="231"/>
      <c r="AL81" s="231"/>
      <c r="AM81" s="231"/>
      <c r="AN81" s="231"/>
      <c r="AO81" s="231"/>
      <c r="AP81" s="231"/>
      <c r="AQ81" s="231"/>
      <c r="AR81" s="231"/>
      <c r="AS81" s="231"/>
      <c r="AT81" s="231"/>
      <c r="AU81" s="231"/>
      <c r="AV81" s="231"/>
      <c r="AW81" s="231"/>
      <c r="AX81" s="231"/>
    </row>
    <row r="82" spans="1:50" ht="12" customHeight="1">
      <c r="A82" s="13"/>
      <c r="B82" s="13"/>
      <c r="C82" s="193"/>
      <c r="D82" s="193"/>
      <c r="E82" s="193"/>
      <c r="F82" s="193"/>
      <c r="G82" s="193"/>
      <c r="H82" s="193"/>
      <c r="I82" s="193"/>
      <c r="J82" s="193"/>
      <c r="K82" s="193"/>
      <c r="L82" s="193"/>
      <c r="M82" s="193"/>
      <c r="N82" s="193"/>
      <c r="O82" s="193"/>
      <c r="P82" s="193"/>
      <c r="Q82" s="193"/>
      <c r="R82" s="193"/>
      <c r="S82" s="193"/>
      <c r="T82" s="193"/>
      <c r="U82" s="193"/>
      <c r="V82" s="193"/>
      <c r="W82" s="193"/>
      <c r="X82" s="193"/>
      <c r="Y82" s="13"/>
      <c r="Z82" s="13"/>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row>
    <row r="83" spans="1:50" ht="12" customHeight="1">
      <c r="A83" s="73"/>
      <c r="B83" s="22"/>
      <c r="C83" s="78"/>
      <c r="D83" s="78"/>
      <c r="E83" s="74"/>
      <c r="F83" s="74"/>
      <c r="G83" s="74"/>
      <c r="H83" s="74"/>
      <c r="I83" s="74"/>
      <c r="J83" s="22"/>
      <c r="K83" s="22"/>
      <c r="L83" s="22"/>
      <c r="M83" s="22"/>
      <c r="N83" s="22"/>
      <c r="O83" s="22"/>
      <c r="P83" s="22"/>
      <c r="Q83" s="22"/>
      <c r="R83" s="22"/>
      <c r="S83" s="22"/>
      <c r="T83" s="22"/>
      <c r="U83" s="22"/>
      <c r="V83" s="22"/>
      <c r="W83" s="22"/>
      <c r="X83" s="22"/>
      <c r="Y83" s="13"/>
      <c r="Z83" s="13"/>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row>
    <row r="84" spans="1:50" ht="12" customHeight="1">
      <c r="A84" s="24" t="s">
        <v>50</v>
      </c>
      <c r="B84" s="13"/>
      <c r="C84" s="199" t="s">
        <v>348</v>
      </c>
      <c r="D84" s="199"/>
      <c r="E84" s="199"/>
      <c r="F84" s="199"/>
      <c r="G84" s="199"/>
      <c r="H84" s="199"/>
      <c r="I84" s="199"/>
      <c r="J84" s="199"/>
      <c r="K84" s="199"/>
      <c r="L84" s="199"/>
      <c r="M84" s="199"/>
      <c r="N84" s="199"/>
      <c r="O84" s="199"/>
      <c r="P84" s="199"/>
      <c r="Q84" s="199"/>
      <c r="R84" s="199"/>
      <c r="S84" s="199"/>
      <c r="T84" s="199"/>
      <c r="U84" s="199"/>
      <c r="V84" s="199"/>
      <c r="W84" s="199"/>
      <c r="X84" s="199"/>
      <c r="Y84" s="13"/>
      <c r="Z84" s="13"/>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1"/>
      <c r="AW84" s="231"/>
      <c r="AX84" s="231"/>
    </row>
    <row r="85" spans="1:50" ht="12" customHeight="1">
      <c r="A85" s="13"/>
      <c r="B85" s="13"/>
      <c r="C85" s="199"/>
      <c r="D85" s="199"/>
      <c r="E85" s="199"/>
      <c r="F85" s="199"/>
      <c r="G85" s="199"/>
      <c r="H85" s="199"/>
      <c r="I85" s="199"/>
      <c r="J85" s="199"/>
      <c r="K85" s="199"/>
      <c r="L85" s="199"/>
      <c r="M85" s="199"/>
      <c r="N85" s="199"/>
      <c r="O85" s="199"/>
      <c r="P85" s="199"/>
      <c r="Q85" s="199"/>
      <c r="R85" s="199"/>
      <c r="S85" s="199"/>
      <c r="T85" s="199"/>
      <c r="U85" s="199"/>
      <c r="V85" s="199"/>
      <c r="W85" s="199"/>
      <c r="X85" s="199"/>
      <c r="Y85" s="13"/>
      <c r="Z85" s="13"/>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row>
    <row r="86" spans="1:50" ht="12" customHeight="1">
      <c r="A86" s="13"/>
      <c r="B86" s="13"/>
      <c r="C86" s="199"/>
      <c r="D86" s="199"/>
      <c r="E86" s="199"/>
      <c r="F86" s="199"/>
      <c r="G86" s="199"/>
      <c r="H86" s="199"/>
      <c r="I86" s="199"/>
      <c r="J86" s="199"/>
      <c r="K86" s="199"/>
      <c r="L86" s="199"/>
      <c r="M86" s="199"/>
      <c r="N86" s="199"/>
      <c r="O86" s="199"/>
      <c r="P86" s="199"/>
      <c r="Q86" s="199"/>
      <c r="R86" s="199"/>
      <c r="S86" s="199"/>
      <c r="T86" s="199"/>
      <c r="U86" s="199"/>
      <c r="V86" s="199"/>
      <c r="W86" s="199"/>
      <c r="X86" s="199"/>
      <c r="Y86" s="13"/>
      <c r="Z86" s="13"/>
      <c r="AA86" s="231"/>
      <c r="AB86" s="231"/>
      <c r="AC86" s="231"/>
      <c r="AD86" s="231"/>
      <c r="AE86" s="231"/>
      <c r="AF86" s="231"/>
      <c r="AG86" s="231"/>
      <c r="AH86" s="231"/>
      <c r="AI86" s="231"/>
      <c r="AJ86" s="231"/>
      <c r="AK86" s="231"/>
      <c r="AL86" s="231"/>
      <c r="AM86" s="231"/>
      <c r="AN86" s="231"/>
      <c r="AO86" s="231"/>
      <c r="AP86" s="231"/>
      <c r="AQ86" s="231"/>
      <c r="AR86" s="231"/>
      <c r="AS86" s="231"/>
      <c r="AT86" s="231"/>
      <c r="AU86" s="231"/>
      <c r="AV86" s="231"/>
      <c r="AW86" s="231"/>
      <c r="AX86" s="231"/>
    </row>
    <row r="87" spans="1:50" ht="12" customHeight="1">
      <c r="A87" s="2"/>
      <c r="B87" s="68"/>
      <c r="C87" s="68"/>
      <c r="D87" s="68"/>
      <c r="E87" s="68"/>
      <c r="F87" s="68"/>
      <c r="G87" s="68"/>
      <c r="H87" s="68"/>
      <c r="I87" s="68"/>
      <c r="J87" s="68"/>
      <c r="K87" s="68"/>
      <c r="L87" s="68"/>
      <c r="M87" s="68"/>
      <c r="N87" s="68"/>
      <c r="O87" s="68"/>
      <c r="P87" s="68"/>
      <c r="Q87" s="22"/>
      <c r="R87" s="22"/>
      <c r="S87" s="22"/>
      <c r="T87" s="22"/>
      <c r="U87" s="22"/>
      <c r="V87" s="22"/>
      <c r="W87" s="22"/>
      <c r="X87" s="22"/>
      <c r="Y87" s="13"/>
      <c r="Z87" s="13"/>
      <c r="AA87" s="231"/>
      <c r="AB87" s="231"/>
      <c r="AC87" s="231"/>
      <c r="AD87" s="231"/>
      <c r="AE87" s="231"/>
      <c r="AF87" s="231"/>
      <c r="AG87" s="231"/>
      <c r="AH87" s="231"/>
      <c r="AI87" s="231"/>
      <c r="AJ87" s="231"/>
      <c r="AK87" s="231"/>
      <c r="AL87" s="231"/>
      <c r="AM87" s="231"/>
      <c r="AN87" s="231"/>
      <c r="AO87" s="231"/>
      <c r="AP87" s="231"/>
      <c r="AQ87" s="231"/>
      <c r="AR87" s="231"/>
      <c r="AS87" s="231"/>
      <c r="AT87" s="231"/>
      <c r="AU87" s="231"/>
      <c r="AV87" s="231"/>
      <c r="AW87" s="231"/>
      <c r="AX87" s="231"/>
    </row>
    <row r="88" spans="1:50" ht="12" customHeight="1">
      <c r="A88" s="24" t="s">
        <v>52</v>
      </c>
      <c r="B88" s="13"/>
      <c r="C88" s="193" t="s">
        <v>357</v>
      </c>
      <c r="D88" s="193"/>
      <c r="E88" s="193"/>
      <c r="F88" s="193"/>
      <c r="G88" s="193"/>
      <c r="H88" s="193"/>
      <c r="I88" s="193"/>
      <c r="J88" s="193"/>
      <c r="K88" s="193"/>
      <c r="L88" s="193"/>
      <c r="M88" s="193"/>
      <c r="N88" s="193"/>
      <c r="O88" s="193"/>
      <c r="P88" s="193"/>
      <c r="Q88" s="193"/>
      <c r="R88" s="193"/>
      <c r="S88" s="193"/>
      <c r="T88" s="193"/>
      <c r="U88" s="193"/>
      <c r="V88" s="193"/>
      <c r="W88" s="193"/>
      <c r="X88" s="193"/>
      <c r="Y88" s="13"/>
      <c r="Z88" s="13"/>
      <c r="AA88" s="231"/>
      <c r="AB88" s="231"/>
      <c r="AC88" s="231"/>
      <c r="AD88" s="231"/>
      <c r="AE88" s="231"/>
      <c r="AF88" s="231"/>
      <c r="AG88" s="231"/>
      <c r="AH88" s="231"/>
      <c r="AI88" s="231"/>
      <c r="AJ88" s="231"/>
      <c r="AK88" s="231"/>
      <c r="AL88" s="231"/>
      <c r="AM88" s="231"/>
      <c r="AN88" s="231"/>
      <c r="AO88" s="231"/>
      <c r="AP88" s="231"/>
      <c r="AQ88" s="231"/>
      <c r="AR88" s="231"/>
      <c r="AS88" s="231"/>
      <c r="AT88" s="231"/>
      <c r="AU88" s="231"/>
      <c r="AV88" s="231"/>
      <c r="AW88" s="231"/>
      <c r="AX88" s="231"/>
    </row>
    <row r="89" spans="1:50" ht="12" customHeight="1">
      <c r="B89" s="13"/>
      <c r="C89" s="193"/>
      <c r="D89" s="193"/>
      <c r="E89" s="193"/>
      <c r="F89" s="193"/>
      <c r="G89" s="193"/>
      <c r="H89" s="193"/>
      <c r="I89" s="193"/>
      <c r="J89" s="193"/>
      <c r="K89" s="193"/>
      <c r="L89" s="193"/>
      <c r="M89" s="193"/>
      <c r="N89" s="193"/>
      <c r="O89" s="193"/>
      <c r="P89" s="193"/>
      <c r="Q89" s="193"/>
      <c r="R89" s="193"/>
      <c r="S89" s="193"/>
      <c r="T89" s="193"/>
      <c r="U89" s="193"/>
      <c r="V89" s="193"/>
      <c r="W89" s="193"/>
      <c r="X89" s="193"/>
      <c r="Y89" s="13"/>
      <c r="Z89" s="13"/>
      <c r="AA89" s="230" t="s">
        <v>409</v>
      </c>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232"/>
    </row>
    <row r="90" spans="1:50" ht="12" customHeight="1">
      <c r="A90" s="22"/>
      <c r="B90" s="68"/>
      <c r="C90" s="68"/>
      <c r="D90" s="68"/>
      <c r="E90" s="68"/>
      <c r="F90" s="68"/>
      <c r="G90" s="68"/>
      <c r="H90" s="68"/>
      <c r="I90" s="68"/>
      <c r="J90" s="68"/>
      <c r="K90" s="68"/>
      <c r="L90" s="68"/>
      <c r="M90" s="68"/>
      <c r="N90" s="79"/>
      <c r="O90" s="79"/>
      <c r="P90" s="79"/>
      <c r="Q90" s="22"/>
      <c r="R90" s="80"/>
      <c r="S90" s="80"/>
      <c r="T90" s="80"/>
      <c r="U90" s="80"/>
      <c r="V90" s="80"/>
      <c r="W90" s="80"/>
      <c r="X90" s="80"/>
      <c r="Y90" s="13"/>
      <c r="Z90" s="13"/>
      <c r="AA90" s="232"/>
      <c r="AB90" s="232"/>
      <c r="AC90" s="232"/>
      <c r="AD90" s="232"/>
      <c r="AE90" s="232"/>
      <c r="AF90" s="232"/>
      <c r="AG90" s="232"/>
      <c r="AH90" s="232"/>
      <c r="AI90" s="232"/>
      <c r="AJ90" s="232"/>
      <c r="AK90" s="232"/>
      <c r="AL90" s="232"/>
      <c r="AM90" s="232"/>
      <c r="AN90" s="232"/>
      <c r="AO90" s="232"/>
      <c r="AP90" s="232"/>
      <c r="AQ90" s="232"/>
      <c r="AR90" s="232"/>
      <c r="AS90" s="232"/>
      <c r="AT90" s="232"/>
      <c r="AU90" s="232"/>
      <c r="AV90" s="232"/>
      <c r="AW90" s="232"/>
      <c r="AX90" s="232"/>
    </row>
    <row r="91" spans="1:50" ht="12" customHeight="1">
      <c r="A91" s="24" t="s">
        <v>51</v>
      </c>
      <c r="B91" s="13"/>
      <c r="C91" s="193" t="s">
        <v>349</v>
      </c>
      <c r="D91" s="193"/>
      <c r="E91" s="193"/>
      <c r="F91" s="193"/>
      <c r="G91" s="193"/>
      <c r="H91" s="193"/>
      <c r="I91" s="193"/>
      <c r="J91" s="193"/>
      <c r="K91" s="193"/>
      <c r="L91" s="193"/>
      <c r="M91" s="193"/>
      <c r="N91" s="193"/>
      <c r="O91" s="193"/>
      <c r="P91" s="193"/>
      <c r="Q91" s="193"/>
      <c r="R91" s="193"/>
      <c r="S91" s="193"/>
      <c r="T91" s="193"/>
      <c r="U91" s="193"/>
      <c r="V91" s="193"/>
      <c r="W91" s="193"/>
      <c r="X91" s="193"/>
      <c r="Y91" s="13"/>
      <c r="Z91" s="13"/>
      <c r="AA91" s="232"/>
      <c r="AB91" s="232"/>
      <c r="AC91" s="232"/>
      <c r="AD91" s="232"/>
      <c r="AE91" s="232"/>
      <c r="AF91" s="232"/>
      <c r="AG91" s="232"/>
      <c r="AH91" s="232"/>
      <c r="AI91" s="232"/>
      <c r="AJ91" s="232"/>
      <c r="AK91" s="232"/>
      <c r="AL91" s="232"/>
      <c r="AM91" s="232"/>
      <c r="AN91" s="232"/>
      <c r="AO91" s="232"/>
      <c r="AP91" s="232"/>
      <c r="AQ91" s="232"/>
      <c r="AR91" s="232"/>
      <c r="AS91" s="232"/>
      <c r="AT91" s="232"/>
      <c r="AU91" s="232"/>
      <c r="AV91" s="232"/>
      <c r="AW91" s="232"/>
      <c r="AX91" s="232"/>
    </row>
    <row r="92" spans="1:50" ht="12" customHeight="1">
      <c r="A92" s="24"/>
      <c r="B92" s="13"/>
      <c r="C92" s="193"/>
      <c r="D92" s="193"/>
      <c r="E92" s="193"/>
      <c r="F92" s="193"/>
      <c r="G92" s="193"/>
      <c r="H92" s="193"/>
      <c r="I92" s="193"/>
      <c r="J92" s="193"/>
      <c r="K92" s="193"/>
      <c r="L92" s="193"/>
      <c r="M92" s="193"/>
      <c r="N92" s="193"/>
      <c r="O92" s="193"/>
      <c r="P92" s="193"/>
      <c r="Q92" s="193"/>
      <c r="R92" s="193"/>
      <c r="S92" s="193"/>
      <c r="T92" s="193"/>
      <c r="U92" s="193"/>
      <c r="V92" s="193"/>
      <c r="W92" s="193"/>
      <c r="X92" s="193"/>
      <c r="Y92" s="13"/>
      <c r="Z92" s="13"/>
      <c r="AA92" s="232"/>
      <c r="AB92" s="232"/>
      <c r="AC92" s="232"/>
      <c r="AD92" s="232"/>
      <c r="AE92" s="232"/>
      <c r="AF92" s="232"/>
      <c r="AG92" s="232"/>
      <c r="AH92" s="232"/>
      <c r="AI92" s="232"/>
      <c r="AJ92" s="232"/>
      <c r="AK92" s="232"/>
      <c r="AL92" s="232"/>
      <c r="AM92" s="232"/>
      <c r="AN92" s="232"/>
      <c r="AO92" s="232"/>
      <c r="AP92" s="232"/>
      <c r="AQ92" s="232"/>
      <c r="AR92" s="232"/>
      <c r="AS92" s="232"/>
      <c r="AT92" s="232"/>
      <c r="AU92" s="232"/>
      <c r="AV92" s="232"/>
      <c r="AW92" s="232"/>
      <c r="AX92" s="232"/>
    </row>
    <row r="93" spans="1:50" ht="12" customHeight="1">
      <c r="A93" s="2"/>
      <c r="B93" s="22"/>
      <c r="C93" s="22"/>
      <c r="D93" s="22"/>
      <c r="E93" s="22"/>
      <c r="F93" s="22"/>
      <c r="G93" s="22"/>
      <c r="H93" s="22"/>
      <c r="I93" s="22"/>
      <c r="J93" s="22"/>
      <c r="K93" s="22"/>
      <c r="L93" s="22"/>
      <c r="M93" s="22"/>
      <c r="N93" s="81"/>
      <c r="O93" s="81"/>
      <c r="P93" s="81"/>
      <c r="Q93" s="22"/>
      <c r="R93" s="80"/>
      <c r="S93" s="80"/>
      <c r="T93" s="80"/>
      <c r="U93" s="80"/>
      <c r="V93" s="80"/>
      <c r="W93" s="80"/>
      <c r="X93" s="80"/>
      <c r="Y93" s="13"/>
      <c r="Z93" s="13"/>
      <c r="AA93" s="232"/>
      <c r="AB93" s="232"/>
      <c r="AC93" s="232"/>
      <c r="AD93" s="232"/>
      <c r="AE93" s="232"/>
      <c r="AF93" s="232"/>
      <c r="AG93" s="232"/>
      <c r="AH93" s="232"/>
      <c r="AI93" s="232"/>
      <c r="AJ93" s="232"/>
      <c r="AK93" s="232"/>
      <c r="AL93" s="232"/>
      <c r="AM93" s="232"/>
      <c r="AN93" s="232"/>
      <c r="AO93" s="232"/>
      <c r="AP93" s="232"/>
      <c r="AQ93" s="232"/>
      <c r="AR93" s="232"/>
      <c r="AS93" s="232"/>
      <c r="AT93" s="232"/>
      <c r="AU93" s="232"/>
      <c r="AV93" s="232"/>
      <c r="AW93" s="232"/>
      <c r="AX93" s="232"/>
    </row>
    <row r="94" spans="1:50" ht="12" customHeight="1">
      <c r="A94" s="24" t="s">
        <v>53</v>
      </c>
      <c r="B94" s="13"/>
      <c r="C94" s="37" t="s">
        <v>176</v>
      </c>
      <c r="D94" s="13"/>
      <c r="E94" s="13"/>
      <c r="F94" s="13"/>
      <c r="G94" s="13"/>
      <c r="H94" s="13"/>
      <c r="I94" s="13"/>
      <c r="J94" s="13"/>
      <c r="K94" s="13"/>
      <c r="L94" s="13"/>
      <c r="M94" s="13"/>
      <c r="N94" s="13"/>
      <c r="O94" s="13"/>
      <c r="P94" s="13"/>
      <c r="Q94" s="13"/>
      <c r="R94" s="13"/>
      <c r="S94" s="13"/>
      <c r="T94" s="13"/>
      <c r="U94" s="13"/>
      <c r="V94" s="13"/>
      <c r="W94" s="13"/>
      <c r="X94" s="13"/>
      <c r="Y94" s="13"/>
      <c r="Z94" s="13"/>
      <c r="AA94" s="232"/>
      <c r="AB94" s="232"/>
      <c r="AC94" s="232"/>
      <c r="AD94" s="232"/>
      <c r="AE94" s="232"/>
      <c r="AF94" s="232"/>
      <c r="AG94" s="232"/>
      <c r="AH94" s="232"/>
      <c r="AI94" s="232"/>
      <c r="AJ94" s="232"/>
      <c r="AK94" s="232"/>
      <c r="AL94" s="232"/>
      <c r="AM94" s="232"/>
      <c r="AN94" s="232"/>
      <c r="AO94" s="232"/>
      <c r="AP94" s="232"/>
      <c r="AQ94" s="232"/>
      <c r="AR94" s="232"/>
      <c r="AS94" s="232"/>
      <c r="AT94" s="232"/>
      <c r="AU94" s="232"/>
      <c r="AV94" s="232"/>
      <c r="AW94" s="232"/>
      <c r="AX94" s="232"/>
    </row>
    <row r="95" spans="1:50" ht="12" customHeight="1">
      <c r="A95" s="186" t="s">
        <v>354</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3"/>
      <c r="Z95" s="13"/>
      <c r="AA95" s="232"/>
      <c r="AB95" s="232"/>
      <c r="AC95" s="232"/>
      <c r="AD95" s="232"/>
      <c r="AE95" s="232"/>
      <c r="AF95" s="232"/>
      <c r="AG95" s="232"/>
      <c r="AH95" s="232"/>
      <c r="AI95" s="232"/>
      <c r="AJ95" s="232"/>
      <c r="AK95" s="232"/>
      <c r="AL95" s="232"/>
      <c r="AM95" s="232"/>
      <c r="AN95" s="232"/>
      <c r="AO95" s="232"/>
      <c r="AP95" s="232"/>
      <c r="AQ95" s="232"/>
      <c r="AR95" s="232"/>
      <c r="AS95" s="232"/>
      <c r="AT95" s="232"/>
      <c r="AU95" s="232"/>
      <c r="AV95" s="232"/>
      <c r="AW95" s="232"/>
      <c r="AX95" s="232"/>
    </row>
    <row r="96" spans="1:50" ht="12" customHeight="1">
      <c r="A96" s="186"/>
      <c r="B96" s="186"/>
      <c r="C96" s="186"/>
      <c r="D96" s="186"/>
      <c r="E96" s="186"/>
      <c r="F96" s="186"/>
      <c r="G96" s="186"/>
      <c r="H96" s="186"/>
      <c r="I96" s="186"/>
      <c r="J96" s="186"/>
      <c r="K96" s="186"/>
      <c r="L96" s="186"/>
      <c r="M96" s="186"/>
      <c r="N96" s="186"/>
      <c r="O96" s="186"/>
      <c r="P96" s="186"/>
      <c r="Q96" s="186"/>
      <c r="R96" s="186"/>
      <c r="S96" s="186"/>
      <c r="T96" s="186"/>
      <c r="U96" s="186"/>
      <c r="V96" s="186"/>
      <c r="W96" s="186"/>
      <c r="X96" s="186"/>
      <c r="Y96" s="13"/>
      <c r="Z96" s="13"/>
      <c r="AA96" s="230" t="s">
        <v>410</v>
      </c>
      <c r="AB96" s="230"/>
      <c r="AC96" s="230"/>
      <c r="AD96" s="230"/>
      <c r="AE96" s="230"/>
      <c r="AF96" s="230"/>
      <c r="AG96" s="230"/>
      <c r="AH96" s="230"/>
      <c r="AI96" s="230"/>
      <c r="AJ96" s="230"/>
      <c r="AK96" s="230"/>
      <c r="AL96" s="230"/>
      <c r="AM96" s="230"/>
      <c r="AN96" s="230"/>
      <c r="AO96" s="230"/>
      <c r="AP96" s="230"/>
      <c r="AQ96" s="230"/>
      <c r="AR96" s="230"/>
      <c r="AS96" s="230"/>
      <c r="AT96" s="230"/>
      <c r="AU96" s="230"/>
      <c r="AV96" s="230"/>
      <c r="AW96" s="230"/>
      <c r="AX96" s="230"/>
    </row>
    <row r="97" spans="1:50" ht="12" customHeight="1">
      <c r="A97" s="186"/>
      <c r="B97" s="186"/>
      <c r="C97" s="186"/>
      <c r="D97" s="186"/>
      <c r="E97" s="186"/>
      <c r="F97" s="186"/>
      <c r="G97" s="186"/>
      <c r="H97" s="186"/>
      <c r="I97" s="186"/>
      <c r="J97" s="186"/>
      <c r="K97" s="186"/>
      <c r="L97" s="186"/>
      <c r="M97" s="186"/>
      <c r="N97" s="186"/>
      <c r="O97" s="186"/>
      <c r="P97" s="186"/>
      <c r="Q97" s="186"/>
      <c r="R97" s="186"/>
      <c r="S97" s="186"/>
      <c r="T97" s="186"/>
      <c r="U97" s="186"/>
      <c r="V97" s="186"/>
      <c r="W97" s="186"/>
      <c r="X97" s="186"/>
      <c r="Y97" s="13"/>
      <c r="Z97" s="13"/>
      <c r="AA97" s="230"/>
      <c r="AB97" s="230"/>
      <c r="AC97" s="230"/>
      <c r="AD97" s="230"/>
      <c r="AE97" s="230"/>
      <c r="AF97" s="230"/>
      <c r="AG97" s="230"/>
      <c r="AH97" s="230"/>
      <c r="AI97" s="230"/>
      <c r="AJ97" s="230"/>
      <c r="AK97" s="230"/>
      <c r="AL97" s="230"/>
      <c r="AM97" s="230"/>
      <c r="AN97" s="230"/>
      <c r="AO97" s="230"/>
      <c r="AP97" s="230"/>
      <c r="AQ97" s="230"/>
      <c r="AR97" s="230"/>
      <c r="AS97" s="230"/>
      <c r="AT97" s="230"/>
      <c r="AU97" s="230"/>
      <c r="AV97" s="230"/>
      <c r="AW97" s="230"/>
      <c r="AX97" s="230"/>
    </row>
    <row r="98" spans="1:50" ht="12" customHeight="1">
      <c r="A98" s="186"/>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3"/>
      <c r="Z98" s="13"/>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row>
    <row r="99" spans="1:50" ht="12"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230"/>
      <c r="AB99" s="230"/>
      <c r="AC99" s="230"/>
      <c r="AD99" s="230"/>
      <c r="AE99" s="230"/>
      <c r="AF99" s="230"/>
      <c r="AG99" s="230"/>
      <c r="AH99" s="230"/>
      <c r="AI99" s="230"/>
      <c r="AJ99" s="230"/>
      <c r="AK99" s="230"/>
      <c r="AL99" s="230"/>
      <c r="AM99" s="230"/>
      <c r="AN99" s="230"/>
      <c r="AO99" s="230"/>
      <c r="AP99" s="230"/>
      <c r="AQ99" s="230"/>
      <c r="AR99" s="230"/>
      <c r="AS99" s="230"/>
      <c r="AT99" s="230"/>
      <c r="AU99" s="230"/>
      <c r="AV99" s="230"/>
      <c r="AW99" s="230"/>
      <c r="AX99" s="230"/>
    </row>
    <row r="100" spans="1:50" ht="12" customHeight="1">
      <c r="A100" s="24" t="s">
        <v>55</v>
      </c>
      <c r="B100" s="13"/>
      <c r="C100" s="193" t="s">
        <v>177</v>
      </c>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3"/>
      <c r="Z100" s="13"/>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0"/>
      <c r="AV100" s="230"/>
      <c r="AW100" s="230"/>
      <c r="AX100" s="230"/>
    </row>
    <row r="101" spans="1:50" ht="12" customHeight="1">
      <c r="A101" s="13"/>
      <c r="B101" s="1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3"/>
      <c r="Z101" s="13"/>
      <c r="AA101" s="230"/>
      <c r="AB101" s="230"/>
      <c r="AC101" s="230"/>
      <c r="AD101" s="230"/>
      <c r="AE101" s="230"/>
      <c r="AF101" s="230"/>
      <c r="AG101" s="230"/>
      <c r="AH101" s="230"/>
      <c r="AI101" s="230"/>
      <c r="AJ101" s="230"/>
      <c r="AK101" s="230"/>
      <c r="AL101" s="230"/>
      <c r="AM101" s="230"/>
      <c r="AN101" s="230"/>
      <c r="AO101" s="230"/>
      <c r="AP101" s="230"/>
      <c r="AQ101" s="230"/>
      <c r="AR101" s="230"/>
      <c r="AS101" s="230"/>
      <c r="AT101" s="230"/>
      <c r="AU101" s="230"/>
      <c r="AV101" s="230"/>
      <c r="AW101" s="230"/>
      <c r="AX101" s="230"/>
    </row>
    <row r="102" spans="1:50" ht="12" customHeight="1">
      <c r="A102" s="4" t="s">
        <v>355</v>
      </c>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230"/>
      <c r="AB102" s="230"/>
      <c r="AC102" s="230"/>
      <c r="AD102" s="230"/>
      <c r="AE102" s="230"/>
      <c r="AF102" s="230"/>
      <c r="AG102" s="230"/>
      <c r="AH102" s="230"/>
      <c r="AI102" s="230"/>
      <c r="AJ102" s="230"/>
      <c r="AK102" s="230"/>
      <c r="AL102" s="230"/>
      <c r="AM102" s="230"/>
      <c r="AN102" s="230"/>
      <c r="AO102" s="230"/>
      <c r="AP102" s="230"/>
      <c r="AQ102" s="230"/>
      <c r="AR102" s="230"/>
      <c r="AS102" s="230"/>
      <c r="AT102" s="230"/>
      <c r="AU102" s="230"/>
      <c r="AV102" s="230"/>
      <c r="AW102" s="230"/>
      <c r="AX102" s="230"/>
    </row>
    <row r="103" spans="1:50" ht="12" customHeight="1">
      <c r="A103" s="5" t="s">
        <v>225</v>
      </c>
      <c r="B103" s="186" t="s">
        <v>222</v>
      </c>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3"/>
      <c r="Z103" s="13"/>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row>
    <row r="104" spans="1:50" ht="12" customHeight="1">
      <c r="A104" s="13"/>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3"/>
      <c r="Z104" s="13"/>
      <c r="AA104" s="115" t="s">
        <v>411</v>
      </c>
      <c r="AB104" s="117"/>
      <c r="AC104" s="233" t="s">
        <v>412</v>
      </c>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row>
    <row r="105" spans="1:50" ht="12" customHeight="1">
      <c r="A105" s="13"/>
      <c r="B105" s="18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3"/>
      <c r="Z105" s="13"/>
      <c r="AA105" s="115"/>
      <c r="AB105" s="117"/>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row>
    <row r="106" spans="1:50" ht="12" customHeight="1">
      <c r="A106" s="5" t="s">
        <v>225</v>
      </c>
      <c r="B106" s="186" t="s">
        <v>106</v>
      </c>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3"/>
      <c r="Z106" s="13"/>
      <c r="AA106" s="222" t="s">
        <v>413</v>
      </c>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row>
    <row r="107" spans="1:50" ht="12" customHeight="1">
      <c r="A107" s="13"/>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3"/>
      <c r="Z107" s="13"/>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row>
    <row r="108" spans="1:50" ht="12" customHeight="1">
      <c r="A108" s="13"/>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3"/>
      <c r="Z108" s="13"/>
      <c r="AA108" s="222"/>
      <c r="AB108" s="222"/>
      <c r="AC108" s="222"/>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row>
    <row r="109" spans="1:50" ht="12" customHeight="1">
      <c r="A109" s="13"/>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3"/>
      <c r="Z109" s="13"/>
      <c r="AA109" s="222"/>
      <c r="AB109" s="222"/>
      <c r="AC109" s="222"/>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row>
    <row r="110" spans="1:50" ht="12"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222"/>
      <c r="AB110" s="222"/>
      <c r="AC110" s="222"/>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row>
    <row r="111" spans="1:50" ht="12" customHeight="1">
      <c r="A111" s="24" t="s">
        <v>56</v>
      </c>
      <c r="B111" s="13"/>
      <c r="C111" s="223" t="s">
        <v>352</v>
      </c>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13"/>
      <c r="Z111" s="13"/>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row>
    <row r="112" spans="1:50" ht="12" customHeight="1">
      <c r="A112" s="24"/>
      <c r="B112" s="1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13"/>
      <c r="Z112" s="13"/>
      <c r="AA112" s="222"/>
      <c r="AB112" s="222"/>
      <c r="AC112" s="222"/>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row>
    <row r="113" spans="1:50" ht="12" customHeight="1">
      <c r="A113" s="22"/>
      <c r="B113" s="68"/>
      <c r="C113" s="68"/>
      <c r="D113" s="68"/>
      <c r="E113" s="68"/>
      <c r="F113" s="68"/>
      <c r="G113" s="68"/>
      <c r="H113" s="68"/>
      <c r="I113" s="68"/>
      <c r="J113" s="68"/>
      <c r="K113" s="68"/>
      <c r="L113" s="68"/>
      <c r="M113" s="22"/>
      <c r="N113" s="81"/>
      <c r="O113" s="81"/>
      <c r="P113" s="81"/>
      <c r="Q113" s="22"/>
      <c r="R113" s="80"/>
      <c r="S113" s="80"/>
      <c r="T113" s="80"/>
      <c r="U113" s="80"/>
      <c r="V113" s="80"/>
      <c r="W113" s="80"/>
      <c r="X113" s="80"/>
      <c r="Y113" s="13"/>
      <c r="Z113" s="13"/>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7"/>
    </row>
    <row r="114" spans="1:50" ht="12" customHeight="1">
      <c r="A114" s="24" t="s">
        <v>57</v>
      </c>
      <c r="B114" s="13"/>
      <c r="C114" s="6" t="s">
        <v>208</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222" t="s">
        <v>414</v>
      </c>
      <c r="AB114" s="222"/>
      <c r="AC114" s="222"/>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row>
    <row r="115" spans="1:50" ht="12" customHeight="1">
      <c r="A115" s="4" t="s">
        <v>491</v>
      </c>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row>
    <row r="116" spans="1:50" ht="12" customHeight="1">
      <c r="A116" s="190" t="s">
        <v>43</v>
      </c>
      <c r="B116" s="190"/>
      <c r="C116" s="186" t="s">
        <v>359</v>
      </c>
      <c r="D116" s="186"/>
      <c r="E116" s="186"/>
      <c r="F116" s="186"/>
      <c r="G116" s="186"/>
      <c r="H116" s="186"/>
      <c r="I116" s="186"/>
      <c r="J116" s="186"/>
      <c r="K116" s="186"/>
      <c r="L116" s="186"/>
      <c r="M116" s="186"/>
      <c r="N116" s="186"/>
      <c r="O116" s="186"/>
      <c r="P116" s="186"/>
      <c r="Q116" s="186"/>
      <c r="R116" s="186"/>
      <c r="S116" s="186"/>
      <c r="T116" s="186"/>
      <c r="U116" s="186"/>
      <c r="V116" s="186"/>
      <c r="W116" s="186"/>
      <c r="X116" s="13"/>
      <c r="Y116" s="13"/>
      <c r="Z116" s="13"/>
      <c r="AA116" s="222"/>
      <c r="AB116" s="222"/>
      <c r="AC116" s="222"/>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row>
    <row r="117" spans="1:50" ht="12" customHeight="1">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74"/>
      <c r="Y117" s="13"/>
      <c r="Z117" s="13"/>
      <c r="AA117" s="222"/>
      <c r="AB117" s="222"/>
      <c r="AC117" s="222"/>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row>
    <row r="118" spans="1:50" ht="12" customHeight="1">
      <c r="A118" s="7"/>
      <c r="B118" s="7"/>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74"/>
      <c r="Y118" s="13"/>
      <c r="Z118" s="13"/>
      <c r="AA118" s="222"/>
      <c r="AB118" s="222"/>
      <c r="AC118" s="222"/>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row>
    <row r="119" spans="1:50" ht="12" customHeight="1">
      <c r="A119" s="7"/>
      <c r="B119" s="7"/>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74"/>
      <c r="Y119" s="13"/>
      <c r="Z119" s="13"/>
      <c r="AA119" s="222"/>
      <c r="AB119" s="222"/>
      <c r="AC119" s="222"/>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row>
    <row r="120" spans="1:50" ht="12" customHeight="1">
      <c r="A120" s="7"/>
      <c r="B120" s="7"/>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74"/>
      <c r="Y120" s="13"/>
      <c r="Z120" s="13"/>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row>
    <row r="121" spans="1:50" ht="12" customHeight="1">
      <c r="A121" s="7"/>
      <c r="B121" s="7"/>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3"/>
      <c r="Z121" s="13"/>
      <c r="AA121" s="105" t="s">
        <v>415</v>
      </c>
      <c r="AB121" s="117"/>
      <c r="AC121" s="224" t="s">
        <v>416</v>
      </c>
      <c r="AD121" s="224"/>
      <c r="AE121" s="224"/>
      <c r="AF121" s="224"/>
      <c r="AG121" s="224"/>
      <c r="AH121" s="224"/>
      <c r="AI121" s="224"/>
      <c r="AJ121" s="224"/>
      <c r="AK121" s="224"/>
      <c r="AL121" s="224"/>
      <c r="AM121" s="224"/>
      <c r="AN121" s="224"/>
      <c r="AO121" s="224"/>
      <c r="AP121" s="224"/>
      <c r="AQ121" s="224"/>
      <c r="AR121" s="224"/>
      <c r="AS121" s="224"/>
      <c r="AT121" s="224"/>
      <c r="AU121" s="224"/>
      <c r="AV121" s="224"/>
      <c r="AW121" s="224"/>
      <c r="AX121" s="117"/>
    </row>
    <row r="122" spans="1:50" ht="12" customHeight="1">
      <c r="A122" s="13" t="s">
        <v>492</v>
      </c>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3"/>
      <c r="Z122" s="13"/>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row>
    <row r="123" spans="1:50" ht="12" customHeight="1">
      <c r="A123" s="190" t="s">
        <v>45</v>
      </c>
      <c r="B123" s="190"/>
      <c r="C123" s="186" t="s">
        <v>197</v>
      </c>
      <c r="D123" s="186"/>
      <c r="E123" s="186"/>
      <c r="F123" s="186"/>
      <c r="G123" s="186"/>
      <c r="H123" s="186"/>
      <c r="I123" s="186"/>
      <c r="J123" s="186"/>
      <c r="K123" s="186"/>
      <c r="L123" s="186"/>
      <c r="M123" s="186"/>
      <c r="N123" s="186"/>
      <c r="O123" s="186"/>
      <c r="P123" s="186"/>
      <c r="Q123" s="186"/>
      <c r="R123" s="186"/>
      <c r="S123" s="186"/>
      <c r="T123" s="186"/>
      <c r="U123" s="186"/>
      <c r="V123" s="186"/>
      <c r="W123" s="186"/>
      <c r="X123" s="174"/>
      <c r="Y123" s="13"/>
      <c r="Z123" s="13"/>
      <c r="AA123" s="222" t="s">
        <v>417</v>
      </c>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row>
    <row r="124" spans="1:50" ht="12" customHeight="1">
      <c r="A124" s="7"/>
      <c r="B124" s="7"/>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74"/>
      <c r="Y124" s="13"/>
      <c r="Z124" s="13"/>
      <c r="AA124" s="222"/>
      <c r="AB124" s="222"/>
      <c r="AC124" s="222"/>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row>
    <row r="125" spans="1:50" ht="12" customHeight="1">
      <c r="A125" s="7"/>
      <c r="B125" s="7"/>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74"/>
      <c r="Y125" s="13"/>
      <c r="Z125" s="13"/>
      <c r="AA125" s="222"/>
      <c r="AB125" s="222"/>
      <c r="AC125" s="222"/>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row>
    <row r="126" spans="1:50" ht="12" customHeight="1">
      <c r="A126" s="7"/>
      <c r="B126" s="7"/>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74"/>
      <c r="Y126" s="13"/>
      <c r="Z126" s="13"/>
      <c r="AA126" s="222"/>
      <c r="AB126" s="222"/>
      <c r="AC126" s="222"/>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row>
    <row r="127" spans="1:50" ht="12" customHeight="1">
      <c r="A127" s="7"/>
      <c r="B127" s="7"/>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3"/>
      <c r="Y127" s="13"/>
      <c r="Z127" s="13"/>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row>
    <row r="128" spans="1:50" ht="12" customHeight="1">
      <c r="A128" s="190" t="s">
        <v>44</v>
      </c>
      <c r="B128" s="190"/>
      <c r="C128" s="195" t="s">
        <v>229</v>
      </c>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3"/>
      <c r="Z128" s="13"/>
      <c r="AA128" s="222"/>
      <c r="AB128" s="222"/>
      <c r="AC128" s="222"/>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row>
    <row r="129" spans="1:50" ht="12" customHeight="1">
      <c r="A129" s="7"/>
      <c r="B129" s="7"/>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3"/>
      <c r="Z129" s="13"/>
      <c r="AA129" s="241" t="s">
        <v>418</v>
      </c>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row>
    <row r="130" spans="1:50" ht="12" customHeight="1">
      <c r="A130" s="7"/>
      <c r="B130" s="7"/>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3"/>
      <c r="Z130" s="13"/>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row>
    <row r="131" spans="1:50" ht="12" customHeight="1">
      <c r="A131" s="7"/>
      <c r="B131" s="7"/>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3"/>
      <c r="Z131" s="13"/>
      <c r="AA131" s="241" t="s">
        <v>419</v>
      </c>
      <c r="AB131" s="242"/>
      <c r="AC131" s="242"/>
      <c r="AD131" s="242"/>
      <c r="AE131" s="242"/>
      <c r="AF131" s="242"/>
      <c r="AG131" s="242"/>
      <c r="AH131" s="242"/>
      <c r="AI131" s="242"/>
      <c r="AJ131" s="242"/>
      <c r="AK131" s="242"/>
      <c r="AL131" s="242"/>
      <c r="AM131" s="242"/>
      <c r="AN131" s="242"/>
      <c r="AO131" s="242"/>
      <c r="AP131" s="242"/>
      <c r="AQ131" s="242"/>
      <c r="AR131" s="242"/>
      <c r="AS131" s="242"/>
      <c r="AT131" s="242"/>
      <c r="AU131" s="242"/>
      <c r="AV131" s="242"/>
      <c r="AW131" s="242"/>
      <c r="AX131" s="242"/>
    </row>
    <row r="132" spans="1:50" ht="12" customHeight="1">
      <c r="A132" s="7"/>
      <c r="B132" s="7"/>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3"/>
      <c r="Z132" s="13"/>
      <c r="AA132" s="242"/>
      <c r="AB132" s="242"/>
      <c r="AC132" s="242"/>
      <c r="AD132" s="242"/>
      <c r="AE132" s="242"/>
      <c r="AF132" s="242"/>
      <c r="AG132" s="242"/>
      <c r="AH132" s="242"/>
      <c r="AI132" s="242"/>
      <c r="AJ132" s="242"/>
      <c r="AK132" s="242"/>
      <c r="AL132" s="242"/>
      <c r="AM132" s="242"/>
      <c r="AN132" s="242"/>
      <c r="AO132" s="242"/>
      <c r="AP132" s="242"/>
      <c r="AQ132" s="242"/>
      <c r="AR132" s="242"/>
      <c r="AS132" s="242"/>
      <c r="AT132" s="242"/>
      <c r="AU132" s="242"/>
      <c r="AV132" s="242"/>
      <c r="AW132" s="242"/>
      <c r="AX132" s="242"/>
    </row>
    <row r="133" spans="1:50" ht="12" customHeight="1">
      <c r="A133" s="7"/>
      <c r="B133" s="7"/>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3"/>
      <c r="Z133" s="13"/>
      <c r="AA133" s="187" t="s">
        <v>460</v>
      </c>
      <c r="AB133" s="187"/>
      <c r="AC133" s="187"/>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row>
    <row r="134" spans="1:50" ht="12" customHeight="1">
      <c r="A134" s="7"/>
      <c r="B134" s="7"/>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3"/>
      <c r="Z134" s="13"/>
      <c r="AA134" s="187"/>
      <c r="AB134" s="187"/>
      <c r="AC134" s="187"/>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row>
    <row r="135" spans="1:50" ht="12"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13"/>
      <c r="Z135" s="13"/>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row>
    <row r="136" spans="1:50" ht="12" customHeight="1">
      <c r="A136" s="112" t="s">
        <v>60</v>
      </c>
      <c r="B136" s="113"/>
      <c r="C136" s="228" t="s">
        <v>405</v>
      </c>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13"/>
      <c r="Z136" s="13"/>
      <c r="AA136" s="243" t="s">
        <v>420</v>
      </c>
      <c r="AB136" s="243"/>
      <c r="AC136" s="243"/>
      <c r="AD136" s="243"/>
      <c r="AE136" s="243"/>
      <c r="AF136" s="243"/>
      <c r="AG136" s="243"/>
      <c r="AH136" s="243"/>
      <c r="AI136" s="243"/>
      <c r="AJ136" s="243"/>
      <c r="AK136" s="243"/>
      <c r="AL136" s="243"/>
      <c r="AM136" s="243"/>
      <c r="AN136" s="243"/>
      <c r="AO136" s="243"/>
      <c r="AP136" s="243"/>
      <c r="AQ136" s="243"/>
      <c r="AR136" s="243"/>
      <c r="AS136" s="119"/>
      <c r="AT136" s="119"/>
      <c r="AU136" s="119"/>
      <c r="AV136" s="119"/>
      <c r="AW136" s="119"/>
      <c r="AX136" s="119"/>
    </row>
    <row r="137" spans="1:50" ht="12" customHeight="1">
      <c r="A137" s="114"/>
      <c r="B137" s="114"/>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13"/>
      <c r="Z137" s="13"/>
      <c r="AA137" s="237" t="s">
        <v>421</v>
      </c>
      <c r="AB137" s="237"/>
      <c r="AC137" s="237"/>
      <c r="AD137" s="237"/>
      <c r="AE137" s="244">
        <f>ROUND(IF($N$45&lt;250000,10%*$N$45,IF(OR($N$45&lt;500000,$N$45=500000),25000,IF($N$45&gt;2000000,100000,$N$45*5%))),-1)</f>
        <v>0</v>
      </c>
      <c r="AF137" s="244"/>
      <c r="AG137" s="244"/>
      <c r="AH137" s="244"/>
      <c r="AI137" s="244"/>
      <c r="AJ137" s="244"/>
      <c r="AK137" s="244"/>
      <c r="AL137" s="244"/>
      <c r="AM137" s="244"/>
      <c r="AN137" s="244"/>
      <c r="AO137" s="244"/>
      <c r="AP137" s="119"/>
      <c r="AQ137" s="119"/>
      <c r="AR137" s="119"/>
      <c r="AS137" s="119"/>
      <c r="AT137" s="119"/>
      <c r="AU137" s="119"/>
      <c r="AV137" s="119"/>
      <c r="AW137" s="119"/>
      <c r="AX137" s="119"/>
    </row>
    <row r="138" spans="1:50" ht="12" customHeight="1">
      <c r="A138" s="114"/>
      <c r="B138" s="114"/>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13"/>
      <c r="Z138" s="13"/>
      <c r="AA138" s="222" t="s">
        <v>461</v>
      </c>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row>
    <row r="139" spans="1:50" ht="12" customHeight="1">
      <c r="A139" s="113"/>
      <c r="B139" s="113"/>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13"/>
      <c r="Z139" s="13"/>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row>
    <row r="140" spans="1:50" ht="12" customHeight="1">
      <c r="Y140" s="13"/>
      <c r="Z140" s="13"/>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row>
    <row r="141" spans="1:50" ht="12" customHeight="1">
      <c r="A141" s="204"/>
      <c r="B141" s="204"/>
      <c r="C141" s="204"/>
      <c r="D141" s="192" t="s">
        <v>226</v>
      </c>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6"/>
      <c r="AU141" s="196"/>
      <c r="AV141" s="196"/>
      <c r="AW141" s="196"/>
      <c r="AX141" s="196"/>
    </row>
    <row r="142" spans="1:50" ht="12"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82"/>
      <c r="AB142" s="82"/>
      <c r="AC142" s="82"/>
      <c r="AD142" s="82"/>
      <c r="AE142" s="82"/>
      <c r="AF142" s="82"/>
      <c r="AG142" s="82"/>
      <c r="AH142" s="82"/>
      <c r="AI142" s="82"/>
      <c r="AJ142" s="82"/>
      <c r="AK142" s="82"/>
      <c r="AL142" s="82"/>
      <c r="AM142" s="82"/>
      <c r="AN142" s="82"/>
      <c r="AO142" s="82"/>
      <c r="AP142" s="82"/>
      <c r="AQ142" s="82"/>
      <c r="AR142" s="82"/>
      <c r="AS142" s="82"/>
      <c r="AT142" s="83"/>
      <c r="AU142" s="83"/>
      <c r="AV142" s="83"/>
      <c r="AW142" s="83"/>
      <c r="AX142" s="83"/>
    </row>
    <row r="143" spans="1:50" ht="12" customHeight="1">
      <c r="A143" s="186" t="s">
        <v>422</v>
      </c>
      <c r="B143" s="186"/>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3"/>
      <c r="Z143" s="13"/>
      <c r="AA143" s="24" t="s">
        <v>64</v>
      </c>
      <c r="AB143" s="12"/>
      <c r="AC143" s="37" t="s">
        <v>186</v>
      </c>
      <c r="AD143" s="12"/>
      <c r="AE143" s="12"/>
      <c r="AF143" s="12"/>
      <c r="AG143" s="12"/>
      <c r="AH143" s="12"/>
      <c r="AI143" s="12"/>
      <c r="AJ143" s="12"/>
      <c r="AK143" s="12"/>
      <c r="AL143" s="12"/>
      <c r="AM143" s="12"/>
      <c r="AN143" s="12"/>
      <c r="AO143" s="12"/>
      <c r="AP143" s="12"/>
      <c r="AQ143" s="12"/>
      <c r="AR143" s="12"/>
      <c r="AS143" s="12"/>
      <c r="AT143" s="12"/>
      <c r="AU143" s="12"/>
      <c r="AV143" s="12"/>
      <c r="AW143" s="12"/>
      <c r="AX143" s="12"/>
    </row>
    <row r="144" spans="1:50" ht="12" customHeight="1">
      <c r="A144" s="186"/>
      <c r="B144" s="18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3"/>
      <c r="Z144" s="13"/>
      <c r="AA144" s="105" t="s">
        <v>43</v>
      </c>
      <c r="AB144" s="105"/>
      <c r="AC144" s="37" t="s">
        <v>187</v>
      </c>
      <c r="AD144" s="12"/>
      <c r="AE144" s="12"/>
      <c r="AF144" s="12"/>
      <c r="AG144" s="12"/>
      <c r="AH144" s="12"/>
      <c r="AI144" s="12"/>
      <c r="AJ144" s="12"/>
      <c r="AK144" s="12"/>
      <c r="AL144" s="12"/>
      <c r="AM144" s="12"/>
      <c r="AN144" s="12"/>
      <c r="AO144" s="12"/>
      <c r="AP144" s="12"/>
      <c r="AQ144" s="12"/>
      <c r="AR144" s="12"/>
      <c r="AS144" s="12"/>
      <c r="AT144" s="12"/>
      <c r="AU144" s="12"/>
      <c r="AV144" s="12"/>
      <c r="AW144" s="12"/>
      <c r="AX144" s="12"/>
    </row>
    <row r="145" spans="1:50" ht="12" customHeight="1">
      <c r="A145" s="186"/>
      <c r="B145" s="186"/>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3"/>
      <c r="Z145" s="13"/>
      <c r="AA145" s="69"/>
      <c r="AB145" s="12"/>
      <c r="AC145" s="197" t="s">
        <v>231</v>
      </c>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row>
    <row r="146" spans="1:50" ht="12" customHeight="1">
      <c r="A146" s="226" t="s">
        <v>423</v>
      </c>
      <c r="B146" s="226"/>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13"/>
      <c r="Z146" s="13"/>
      <c r="AA146" s="69"/>
      <c r="AB146" s="12"/>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row>
    <row r="147" spans="1:50" ht="12" customHeight="1">
      <c r="A147" s="226"/>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13"/>
      <c r="Z147" s="13"/>
      <c r="AA147" s="69"/>
      <c r="AB147" s="12"/>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row>
    <row r="148" spans="1:50" ht="12" customHeight="1">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3"/>
      <c r="Z148" s="13"/>
      <c r="AA148" s="69"/>
      <c r="AB148" s="12"/>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row>
    <row r="149" spans="1:50" ht="12" customHeight="1">
      <c r="A149" s="221" t="s">
        <v>424</v>
      </c>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13"/>
      <c r="Z149" s="13"/>
      <c r="AA149" s="69"/>
      <c r="AB149" s="12"/>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row>
    <row r="150" spans="1:50" ht="12" customHeight="1">
      <c r="A150" s="113"/>
      <c r="B150" s="113"/>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3"/>
      <c r="Z150" s="13"/>
      <c r="AA150" s="69"/>
      <c r="AB150" s="12"/>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row>
    <row r="151" spans="1:50" ht="12" customHeight="1">
      <c r="A151" s="113"/>
      <c r="B151" s="113"/>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3"/>
      <c r="Z151" s="13"/>
      <c r="AA151" s="69"/>
      <c r="AB151" s="12"/>
      <c r="AC151" s="186" t="s">
        <v>112</v>
      </c>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row>
    <row r="152" spans="1:50" ht="12" customHeight="1">
      <c r="A152" s="113"/>
      <c r="B152" s="113"/>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3"/>
      <c r="Z152" s="13"/>
      <c r="AA152" s="69"/>
      <c r="AB152" s="12"/>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row>
    <row r="153" spans="1:50" ht="12" customHeight="1">
      <c r="A153" s="113"/>
      <c r="B153" s="113"/>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3"/>
      <c r="Z153" s="13"/>
      <c r="AA153" s="69"/>
      <c r="AB153" s="12"/>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row>
    <row r="154" spans="1:50" ht="12" customHeight="1">
      <c r="A154" s="113"/>
      <c r="B154" s="113"/>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3"/>
      <c r="Z154" s="13"/>
      <c r="AA154" s="69"/>
      <c r="AB154" s="12"/>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row>
    <row r="155" spans="1:50" ht="12" customHeight="1">
      <c r="A155" s="113"/>
      <c r="B155" s="113"/>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3"/>
      <c r="Z155" s="13"/>
      <c r="AA155" s="105" t="s">
        <v>45</v>
      </c>
      <c r="AB155" s="22"/>
      <c r="AC155" s="37" t="s">
        <v>188</v>
      </c>
      <c r="AD155" s="176"/>
      <c r="AE155" s="176"/>
      <c r="AF155" s="176"/>
      <c r="AG155" s="176"/>
      <c r="AH155" s="176"/>
      <c r="AI155" s="176"/>
      <c r="AJ155" s="176"/>
      <c r="AK155" s="176"/>
      <c r="AL155" s="176"/>
      <c r="AM155" s="176"/>
      <c r="AN155" s="176"/>
      <c r="AO155" s="176"/>
      <c r="AP155" s="176"/>
      <c r="AQ155" s="176"/>
      <c r="AR155" s="176"/>
      <c r="AS155" s="176"/>
      <c r="AT155" s="176"/>
      <c r="AU155" s="176"/>
      <c r="AV155" s="176"/>
      <c r="AW155" s="176"/>
      <c r="AX155" s="176"/>
    </row>
    <row r="156" spans="1:50" ht="12" customHeight="1">
      <c r="A156" s="113"/>
      <c r="B156" s="113"/>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3"/>
      <c r="Z156" s="13"/>
      <c r="AB156" s="105"/>
      <c r="AC156" s="187" t="s">
        <v>477</v>
      </c>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row>
    <row r="157" spans="1:50" ht="12" customHeight="1">
      <c r="A157" s="113"/>
      <c r="B157" s="113"/>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3"/>
      <c r="Z157" s="13"/>
      <c r="AA157" s="69"/>
      <c r="AB157" s="12"/>
      <c r="AC157" s="187"/>
      <c r="AD157" s="187"/>
      <c r="AE157" s="187"/>
      <c r="AF157" s="187"/>
      <c r="AG157" s="187"/>
      <c r="AH157" s="187"/>
      <c r="AI157" s="187"/>
      <c r="AJ157" s="187"/>
      <c r="AK157" s="187"/>
      <c r="AL157" s="187"/>
      <c r="AM157" s="187"/>
      <c r="AN157" s="187"/>
      <c r="AO157" s="187"/>
      <c r="AP157" s="187"/>
      <c r="AQ157" s="187"/>
      <c r="AR157" s="187"/>
      <c r="AS157" s="187"/>
      <c r="AT157" s="187"/>
      <c r="AU157" s="187"/>
      <c r="AV157" s="187"/>
      <c r="AW157" s="187"/>
      <c r="AX157" s="187"/>
    </row>
    <row r="158" spans="1:50" ht="12" customHeight="1">
      <c r="A158" s="113"/>
      <c r="B158" s="113"/>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3"/>
      <c r="Z158" s="13"/>
      <c r="AA158" s="69"/>
      <c r="AB158" s="12"/>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row>
    <row r="159" spans="1:50" ht="12" customHeight="1">
      <c r="A159" s="24" t="s">
        <v>61</v>
      </c>
      <c r="B159" s="7"/>
      <c r="C159" s="37" t="s">
        <v>179</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69"/>
      <c r="AB159" s="12"/>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row>
    <row r="160" spans="1:50" ht="12" customHeight="1">
      <c r="A160" s="190" t="s">
        <v>43</v>
      </c>
      <c r="B160" s="190"/>
      <c r="C160" s="13" t="s">
        <v>33</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69"/>
      <c r="AB160" s="12"/>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row>
    <row r="161" spans="1:50" ht="12" customHeight="1">
      <c r="A161" s="190" t="s">
        <v>45</v>
      </c>
      <c r="B161" s="190"/>
      <c r="C161" s="186" t="s">
        <v>107</v>
      </c>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3"/>
      <c r="Z161" s="13"/>
      <c r="AA161" s="69"/>
      <c r="AB161" s="12"/>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row>
    <row r="162" spans="1:50" ht="12" customHeight="1">
      <c r="A162" s="7"/>
      <c r="B162" s="7"/>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3"/>
      <c r="Z162" s="13"/>
      <c r="AC162" s="187"/>
      <c r="AD162" s="187"/>
      <c r="AE162" s="187"/>
      <c r="AF162" s="187"/>
      <c r="AG162" s="187"/>
      <c r="AH162" s="187"/>
      <c r="AI162" s="187"/>
      <c r="AJ162" s="187"/>
      <c r="AK162" s="187"/>
      <c r="AL162" s="187"/>
      <c r="AM162" s="187"/>
      <c r="AN162" s="187"/>
      <c r="AO162" s="187"/>
      <c r="AP162" s="187"/>
      <c r="AQ162" s="187"/>
      <c r="AR162" s="187"/>
      <c r="AS162" s="187"/>
      <c r="AT162" s="187"/>
      <c r="AU162" s="187"/>
      <c r="AV162" s="187"/>
      <c r="AW162" s="187"/>
      <c r="AX162" s="187"/>
    </row>
    <row r="163" spans="1:50" ht="12" customHeight="1">
      <c r="Y163" s="13"/>
      <c r="Z163" s="13"/>
      <c r="AA163" s="240" t="s">
        <v>44</v>
      </c>
      <c r="AB163" s="240"/>
      <c r="AC163" s="37" t="s">
        <v>114</v>
      </c>
      <c r="AD163" s="12"/>
      <c r="AE163" s="12"/>
      <c r="AF163" s="12"/>
      <c r="AG163" s="12"/>
      <c r="AH163" s="12"/>
      <c r="AI163" s="12"/>
      <c r="AJ163" s="12"/>
      <c r="AK163" s="12"/>
      <c r="AL163" s="12"/>
      <c r="AM163" s="12"/>
      <c r="AN163" s="12"/>
      <c r="AO163" s="12"/>
      <c r="AP163" s="12"/>
      <c r="AQ163" s="12"/>
      <c r="AR163" s="12"/>
      <c r="AS163" s="12"/>
      <c r="AT163" s="12"/>
      <c r="AU163" s="12"/>
      <c r="AV163" s="12"/>
      <c r="AW163" s="12"/>
      <c r="AX163" s="12"/>
    </row>
    <row r="164" spans="1:50" ht="12" customHeight="1">
      <c r="A164" s="24" t="s">
        <v>54</v>
      </c>
      <c r="B164" s="7"/>
      <c r="C164" s="193" t="s">
        <v>350</v>
      </c>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3"/>
      <c r="Z164" s="13"/>
      <c r="AA164" s="69"/>
      <c r="AB164" s="12"/>
      <c r="AC164" s="245" t="s">
        <v>232</v>
      </c>
      <c r="AD164" s="245"/>
      <c r="AE164" s="245"/>
      <c r="AF164" s="245"/>
      <c r="AG164" s="245"/>
      <c r="AH164" s="245"/>
      <c r="AI164" s="245"/>
      <c r="AJ164" s="245"/>
      <c r="AK164" s="245"/>
      <c r="AL164" s="245"/>
      <c r="AM164" s="245"/>
      <c r="AN164" s="245"/>
      <c r="AO164" s="245"/>
      <c r="AP164" s="245"/>
      <c r="AQ164" s="245"/>
      <c r="AR164" s="245"/>
      <c r="AS164" s="245"/>
      <c r="AT164" s="245"/>
      <c r="AU164" s="245"/>
      <c r="AV164" s="245"/>
      <c r="AW164" s="245"/>
      <c r="AX164" s="245"/>
    </row>
    <row r="165" spans="1:50" ht="12" customHeight="1">
      <c r="A165" s="24"/>
      <c r="B165" s="7"/>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3"/>
      <c r="Z165" s="13"/>
      <c r="AA165" s="69"/>
      <c r="AB165" s="12"/>
      <c r="AC165" s="245"/>
      <c r="AD165" s="245"/>
      <c r="AE165" s="245"/>
      <c r="AF165" s="245"/>
      <c r="AG165" s="245"/>
      <c r="AH165" s="245"/>
      <c r="AI165" s="245"/>
      <c r="AJ165" s="245"/>
      <c r="AK165" s="245"/>
      <c r="AL165" s="245"/>
      <c r="AM165" s="245"/>
      <c r="AN165" s="245"/>
      <c r="AO165" s="245"/>
      <c r="AP165" s="245"/>
      <c r="AQ165" s="245"/>
      <c r="AR165" s="245"/>
      <c r="AS165" s="245"/>
      <c r="AT165" s="245"/>
      <c r="AU165" s="245"/>
      <c r="AV165" s="245"/>
      <c r="AW165" s="245"/>
      <c r="AX165" s="245"/>
    </row>
    <row r="166" spans="1:50" ht="12"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13"/>
      <c r="Z166" s="13"/>
      <c r="AA166" s="69"/>
      <c r="AB166" s="12"/>
      <c r="AC166" s="245"/>
      <c r="AD166" s="245"/>
      <c r="AE166" s="245"/>
      <c r="AF166" s="245"/>
      <c r="AG166" s="245"/>
      <c r="AH166" s="245"/>
      <c r="AI166" s="245"/>
      <c r="AJ166" s="245"/>
      <c r="AK166" s="245"/>
      <c r="AL166" s="245"/>
      <c r="AM166" s="245"/>
      <c r="AN166" s="245"/>
      <c r="AO166" s="245"/>
      <c r="AP166" s="245"/>
      <c r="AQ166" s="245"/>
      <c r="AR166" s="245"/>
      <c r="AS166" s="245"/>
      <c r="AT166" s="245"/>
      <c r="AU166" s="245"/>
      <c r="AV166" s="245"/>
      <c r="AW166" s="245"/>
      <c r="AX166" s="245"/>
    </row>
    <row r="167" spans="1:50" ht="12" customHeight="1">
      <c r="A167" s="24" t="s">
        <v>58</v>
      </c>
      <c r="B167" s="13"/>
      <c r="C167" s="37" t="s">
        <v>351</v>
      </c>
      <c r="D167" s="22"/>
      <c r="E167" s="22"/>
      <c r="F167" s="22"/>
      <c r="G167" s="22"/>
      <c r="H167" s="22"/>
      <c r="I167" s="22"/>
      <c r="J167" s="22"/>
      <c r="K167" s="22"/>
      <c r="L167" s="22"/>
      <c r="M167" s="22"/>
      <c r="N167" s="22"/>
      <c r="O167" s="22"/>
      <c r="P167" s="22"/>
      <c r="Q167" s="22"/>
      <c r="R167" s="22"/>
      <c r="S167" s="22"/>
      <c r="T167" s="22"/>
      <c r="U167" s="22"/>
      <c r="V167" s="22"/>
      <c r="W167" s="22"/>
      <c r="X167" s="22"/>
      <c r="Y167" s="13"/>
      <c r="Z167" s="13"/>
      <c r="AA167" s="69"/>
      <c r="AB167" s="12"/>
      <c r="AC167" s="245"/>
      <c r="AD167" s="245"/>
      <c r="AE167" s="245"/>
      <c r="AF167" s="245"/>
      <c r="AG167" s="245"/>
      <c r="AH167" s="245"/>
      <c r="AI167" s="245"/>
      <c r="AJ167" s="245"/>
      <c r="AK167" s="245"/>
      <c r="AL167" s="245"/>
      <c r="AM167" s="245"/>
      <c r="AN167" s="245"/>
      <c r="AO167" s="245"/>
      <c r="AP167" s="245"/>
      <c r="AQ167" s="245"/>
      <c r="AR167" s="245"/>
      <c r="AS167" s="245"/>
      <c r="AT167" s="245"/>
      <c r="AU167" s="245"/>
      <c r="AV167" s="245"/>
      <c r="AW167" s="245"/>
      <c r="AX167" s="245"/>
    </row>
    <row r="168" spans="1:50" ht="12"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13"/>
      <c r="Z168" s="13"/>
    </row>
    <row r="169" spans="1:50" ht="12" customHeight="1">
      <c r="A169" s="24" t="s">
        <v>59</v>
      </c>
      <c r="B169" s="13"/>
      <c r="C169" s="193" t="s">
        <v>353</v>
      </c>
      <c r="D169" s="193"/>
      <c r="E169" s="193"/>
      <c r="F169" s="193"/>
      <c r="G169" s="193"/>
      <c r="H169" s="193"/>
      <c r="I169" s="193"/>
      <c r="J169" s="193"/>
      <c r="K169" s="193"/>
      <c r="L169" s="193"/>
      <c r="M169" s="193"/>
      <c r="N169" s="193"/>
      <c r="O169" s="193"/>
      <c r="P169" s="193"/>
      <c r="Q169" s="193"/>
      <c r="R169" s="193"/>
      <c r="S169" s="193"/>
      <c r="T169" s="193"/>
      <c r="U169" s="193"/>
      <c r="V169" s="193"/>
      <c r="W169" s="193"/>
      <c r="X169" s="193"/>
      <c r="Y169" s="13"/>
      <c r="Z169" s="13"/>
      <c r="AA169" s="240" t="s">
        <v>46</v>
      </c>
      <c r="AB169" s="240"/>
      <c r="AC169" s="37" t="s">
        <v>233</v>
      </c>
      <c r="AD169" s="12"/>
      <c r="AE169" s="12"/>
      <c r="AF169" s="12"/>
      <c r="AG169" s="12"/>
      <c r="AH169" s="12"/>
      <c r="AI169" s="12"/>
      <c r="AJ169" s="12"/>
      <c r="AK169" s="12"/>
      <c r="AL169" s="12"/>
      <c r="AM169" s="12"/>
      <c r="AN169" s="12"/>
      <c r="AO169" s="12"/>
      <c r="AP169" s="12"/>
      <c r="AQ169" s="12"/>
      <c r="AR169" s="12"/>
      <c r="AS169" s="12"/>
      <c r="AT169" s="12"/>
      <c r="AU169" s="12"/>
      <c r="AV169" s="12"/>
      <c r="AW169" s="12"/>
      <c r="AX169" s="12"/>
    </row>
    <row r="170" spans="1:50" ht="12" customHeight="1">
      <c r="A170" s="24"/>
      <c r="B170" s="1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2"/>
      <c r="Z170" s="12"/>
      <c r="AA170" s="69"/>
      <c r="AB170" s="12"/>
      <c r="AC170" s="245" t="s">
        <v>234</v>
      </c>
      <c r="AD170" s="245"/>
      <c r="AE170" s="245"/>
      <c r="AF170" s="245"/>
      <c r="AG170" s="245"/>
      <c r="AH170" s="245"/>
      <c r="AI170" s="245"/>
      <c r="AJ170" s="245"/>
      <c r="AK170" s="245"/>
      <c r="AL170" s="245"/>
      <c r="AM170" s="245"/>
      <c r="AN170" s="245"/>
      <c r="AO170" s="245"/>
      <c r="AP170" s="245"/>
      <c r="AQ170" s="245"/>
      <c r="AR170" s="245"/>
      <c r="AS170" s="245"/>
      <c r="AT170" s="245"/>
      <c r="AU170" s="245"/>
      <c r="AV170" s="245"/>
      <c r="AW170" s="245"/>
      <c r="AX170" s="245"/>
    </row>
    <row r="171" spans="1:50" ht="12" customHeight="1">
      <c r="A171" s="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Z171" s="12"/>
      <c r="AA171" s="69"/>
      <c r="AB171" s="12"/>
      <c r="AC171" s="245"/>
      <c r="AD171" s="245"/>
      <c r="AE171" s="245"/>
      <c r="AF171" s="245"/>
      <c r="AG171" s="245"/>
      <c r="AH171" s="245"/>
      <c r="AI171" s="245"/>
      <c r="AJ171" s="245"/>
      <c r="AK171" s="245"/>
      <c r="AL171" s="245"/>
      <c r="AM171" s="245"/>
      <c r="AN171" s="245"/>
      <c r="AO171" s="245"/>
      <c r="AP171" s="245"/>
      <c r="AQ171" s="245"/>
      <c r="AR171" s="245"/>
      <c r="AS171" s="245"/>
      <c r="AT171" s="245"/>
      <c r="AU171" s="245"/>
      <c r="AV171" s="245"/>
      <c r="AW171" s="245"/>
      <c r="AX171" s="245"/>
    </row>
    <row r="172" spans="1:50" ht="12" customHeight="1">
      <c r="A172" s="24" t="s">
        <v>62</v>
      </c>
      <c r="B172" s="13"/>
      <c r="C172" s="37" t="s">
        <v>184</v>
      </c>
      <c r="D172" s="13"/>
      <c r="E172" s="13"/>
      <c r="F172" s="13"/>
      <c r="G172" s="13"/>
      <c r="H172" s="13"/>
      <c r="I172" s="13"/>
      <c r="J172" s="13"/>
      <c r="K172" s="13"/>
      <c r="L172" s="13"/>
      <c r="M172" s="13"/>
      <c r="N172" s="13"/>
      <c r="O172" s="13"/>
      <c r="P172" s="13"/>
      <c r="Q172" s="13"/>
      <c r="R172" s="13"/>
      <c r="S172" s="13"/>
      <c r="T172" s="13"/>
      <c r="U172" s="13"/>
      <c r="V172" s="13"/>
      <c r="W172" s="13"/>
      <c r="X172" s="13"/>
      <c r="Z172" s="12"/>
      <c r="AA172" s="69"/>
      <c r="AB172" s="12"/>
      <c r="AC172" s="245"/>
      <c r="AD172" s="245"/>
      <c r="AE172" s="245"/>
      <c r="AF172" s="245"/>
      <c r="AG172" s="245"/>
      <c r="AH172" s="245"/>
      <c r="AI172" s="245"/>
      <c r="AJ172" s="245"/>
      <c r="AK172" s="245"/>
      <c r="AL172" s="245"/>
      <c r="AM172" s="245"/>
      <c r="AN172" s="245"/>
      <c r="AO172" s="245"/>
      <c r="AP172" s="245"/>
      <c r="AQ172" s="245"/>
      <c r="AR172" s="245"/>
      <c r="AS172" s="245"/>
      <c r="AT172" s="245"/>
      <c r="AU172" s="245"/>
      <c r="AV172" s="245"/>
      <c r="AW172" s="245"/>
      <c r="AX172" s="245"/>
    </row>
    <row r="173" spans="1:50" ht="12" customHeight="1">
      <c r="A173" s="186" t="s">
        <v>230</v>
      </c>
      <c r="B173" s="18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Z173" s="12"/>
    </row>
    <row r="174" spans="1:50" ht="12" customHeight="1">
      <c r="A174" s="186"/>
      <c r="B174" s="186"/>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Z174" s="12"/>
    </row>
    <row r="175" spans="1:50" ht="12"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Z175" s="12"/>
    </row>
    <row r="176" spans="1:50" ht="12" customHeight="1">
      <c r="A176" s="245" t="s">
        <v>392</v>
      </c>
      <c r="B176" s="186"/>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Z176" s="12"/>
    </row>
    <row r="177" spans="1:50" ht="12" customHeight="1">
      <c r="A177" s="186"/>
      <c r="B177" s="186"/>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Z177" s="12"/>
    </row>
    <row r="178" spans="1:50" ht="12" customHeight="1">
      <c r="A178" s="186"/>
      <c r="B178" s="186"/>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Z178" s="12"/>
    </row>
    <row r="179" spans="1:50" ht="12" customHeight="1">
      <c r="A179" s="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Z179" s="12"/>
    </row>
    <row r="180" spans="1:50" ht="12" customHeight="1">
      <c r="A180" s="24" t="s">
        <v>63</v>
      </c>
      <c r="B180" s="13"/>
      <c r="C180" s="37" t="s">
        <v>185</v>
      </c>
      <c r="D180" s="13"/>
      <c r="E180" s="13"/>
      <c r="F180" s="13"/>
      <c r="G180" s="13"/>
      <c r="H180" s="13"/>
      <c r="I180" s="13"/>
      <c r="J180" s="13"/>
      <c r="K180" s="13"/>
      <c r="L180" s="13"/>
      <c r="M180" s="13"/>
      <c r="N180" s="13"/>
      <c r="O180" s="13"/>
      <c r="P180" s="13"/>
      <c r="Q180" s="13"/>
      <c r="R180" s="13"/>
      <c r="S180" s="13"/>
      <c r="T180" s="13"/>
      <c r="U180" s="13"/>
      <c r="V180" s="13"/>
      <c r="W180" s="13"/>
      <c r="X180" s="13"/>
      <c r="Z180" s="12"/>
    </row>
    <row r="181" spans="1:50" ht="12" customHeight="1">
      <c r="A181" s="186" t="s">
        <v>111</v>
      </c>
      <c r="B181" s="186"/>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Z181" s="12"/>
    </row>
    <row r="182" spans="1:50" ht="12" customHeight="1">
      <c r="A182" s="186"/>
      <c r="B182" s="186"/>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Z182" s="12"/>
      <c r="AA182" s="24" t="s">
        <v>64</v>
      </c>
      <c r="AB182" s="13"/>
      <c r="AC182" s="37" t="s">
        <v>41</v>
      </c>
      <c r="AD182" s="13"/>
      <c r="AE182" s="13"/>
      <c r="AF182" s="13"/>
      <c r="AG182" s="13"/>
      <c r="AH182" s="13"/>
      <c r="AI182" s="13"/>
      <c r="AJ182" s="13"/>
      <c r="AK182" s="13"/>
      <c r="AL182" s="13"/>
      <c r="AM182" s="13"/>
      <c r="AN182" s="13"/>
      <c r="AO182" s="13"/>
      <c r="AP182" s="13"/>
      <c r="AQ182" s="13"/>
      <c r="AR182" s="13"/>
      <c r="AS182" s="13"/>
      <c r="AT182" s="13"/>
      <c r="AU182" s="13"/>
      <c r="AV182" s="13"/>
      <c r="AW182" s="13"/>
      <c r="AX182" s="13"/>
    </row>
    <row r="183" spans="1:50" ht="12" customHeight="1">
      <c r="A183" s="240" t="s">
        <v>43</v>
      </c>
      <c r="B183" s="240"/>
      <c r="C183" s="247" t="s">
        <v>390</v>
      </c>
      <c r="D183" s="248"/>
      <c r="E183" s="248"/>
      <c r="F183" s="248"/>
      <c r="G183" s="248"/>
      <c r="H183" s="248"/>
      <c r="I183" s="248"/>
      <c r="J183" s="248"/>
      <c r="K183" s="248"/>
      <c r="L183" s="248"/>
      <c r="M183" s="248"/>
      <c r="N183" s="248"/>
      <c r="O183" s="248"/>
      <c r="P183" s="248"/>
      <c r="Q183" s="248"/>
      <c r="R183" s="248"/>
      <c r="S183" s="248"/>
      <c r="T183" s="248"/>
      <c r="U183" s="248"/>
      <c r="V183" s="248"/>
      <c r="W183" s="248"/>
      <c r="X183" s="248"/>
      <c r="Z183" s="12"/>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row>
    <row r="184" spans="1:50" ht="12" customHeight="1">
      <c r="A184" s="240" t="s">
        <v>45</v>
      </c>
      <c r="B184" s="240"/>
      <c r="C184" s="247" t="s">
        <v>391</v>
      </c>
      <c r="D184" s="248"/>
      <c r="E184" s="248"/>
      <c r="F184" s="248"/>
      <c r="G184" s="248"/>
      <c r="H184" s="248"/>
      <c r="I184" s="248"/>
      <c r="J184" s="248"/>
      <c r="K184" s="248"/>
      <c r="L184" s="248"/>
      <c r="M184" s="248"/>
      <c r="N184" s="248"/>
      <c r="O184" s="248"/>
      <c r="P184" s="248"/>
      <c r="Q184" s="248"/>
      <c r="R184" s="248"/>
      <c r="S184" s="248"/>
      <c r="T184" s="248"/>
      <c r="U184" s="248"/>
      <c r="V184" s="248"/>
      <c r="W184" s="248"/>
      <c r="X184" s="248"/>
      <c r="Z184" s="12"/>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row>
    <row r="185" spans="1:50" ht="12" customHeight="1">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Z185" s="12"/>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row>
    <row r="186" spans="1:50" ht="12" customHeight="1">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Z186" s="12"/>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row>
    <row r="187" spans="1:50" ht="12" customHeight="1">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Z187" s="12"/>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row>
    <row r="188" spans="1:50" ht="12" customHeight="1">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Z188" s="12"/>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row>
    <row r="189" spans="1:50" ht="12" customHeight="1">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Z189" s="12"/>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row>
    <row r="190" spans="1:50" ht="12" customHeight="1">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2"/>
      <c r="Z190" s="12"/>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row>
    <row r="191" spans="1:50" ht="12" customHeight="1">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2"/>
      <c r="Z191" s="12"/>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row>
    <row r="192" spans="1:50" ht="12" customHeight="1">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2"/>
      <c r="Z192" s="12"/>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row>
    <row r="193" spans="1:50" ht="12" customHeight="1">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2"/>
      <c r="Z193" s="12"/>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row>
    <row r="194" spans="1:50" ht="12" customHeight="1">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2"/>
      <c r="Z194" s="12"/>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row>
    <row r="195" spans="1:50" ht="12" customHeight="1">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2"/>
      <c r="Z195" s="12"/>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row>
    <row r="196" spans="1:50" s="12" customFormat="1" ht="12" customHeight="1">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row>
    <row r="197" spans="1:50" s="12" customFormat="1" ht="12" customHeight="1">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row>
    <row r="198" spans="1:50" s="12" customFormat="1" ht="12" customHeight="1">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row>
    <row r="199" spans="1:50" s="12" customFormat="1" ht="12" customHeight="1">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row>
    <row r="200" spans="1:50" s="12" customFormat="1" ht="12" customHeight="1">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row>
    <row r="201" spans="1:50" s="12" customFormat="1" ht="12" customHeight="1">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row>
    <row r="202" spans="1:50" s="12" customFormat="1" ht="12" customHeight="1">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row>
    <row r="203" spans="1:50" s="12" customFormat="1" ht="12" customHeight="1">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row>
    <row r="204" spans="1:50" s="12" customFormat="1" ht="12" customHeight="1">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row>
    <row r="205" spans="1:50" s="12" customFormat="1" ht="12" customHeight="1">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row>
    <row r="206" spans="1:50" s="12" customFormat="1" ht="12" customHeight="1">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row>
    <row r="207" spans="1:50" ht="12" customHeight="1">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2"/>
      <c r="Z207" s="12"/>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row>
    <row r="208" spans="1:50" ht="12" customHeight="1">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2"/>
      <c r="Z208" s="12"/>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row>
    <row r="209" spans="1:50" ht="12" customHeight="1">
      <c r="A209" s="204"/>
      <c r="B209" s="204"/>
      <c r="C209" s="204"/>
      <c r="D209" s="192" t="s">
        <v>226</v>
      </c>
      <c r="E209" s="192"/>
      <c r="F209" s="192"/>
      <c r="G209" s="192"/>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6"/>
      <c r="AU209" s="196"/>
      <c r="AV209" s="196"/>
      <c r="AW209" s="196"/>
      <c r="AX209" s="196"/>
    </row>
    <row r="210" spans="1:50" ht="12"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82"/>
      <c r="AB210" s="82"/>
      <c r="AC210" s="82"/>
      <c r="AD210" s="82"/>
      <c r="AE210" s="82"/>
      <c r="AF210" s="82"/>
      <c r="AG210" s="82"/>
      <c r="AH210" s="82"/>
      <c r="AI210" s="82"/>
      <c r="AJ210" s="82"/>
      <c r="AK210" s="82"/>
      <c r="AL210" s="82"/>
      <c r="AM210" s="82"/>
      <c r="AN210" s="82"/>
      <c r="AO210" s="82"/>
      <c r="AP210" s="82"/>
      <c r="AQ210" s="82"/>
      <c r="AR210" s="82"/>
      <c r="AS210" s="82"/>
      <c r="AT210" s="83"/>
      <c r="AU210" s="83"/>
      <c r="AV210" s="83"/>
      <c r="AW210" s="83"/>
      <c r="AX210" s="83"/>
    </row>
    <row r="211" spans="1:50" ht="12" customHeight="1">
      <c r="Y211" s="13"/>
      <c r="Z211" s="13"/>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row>
    <row r="212" spans="1:50" ht="12" customHeight="1">
      <c r="A212" s="234" t="s">
        <v>113</v>
      </c>
      <c r="B212" s="234"/>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12"/>
      <c r="Z212" s="12"/>
      <c r="AW212" s="12"/>
      <c r="AX212" s="12"/>
    </row>
    <row r="213" spans="1:50" ht="12" customHeight="1">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Z213" s="12"/>
    </row>
    <row r="214" spans="1:50" ht="12"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Z214" s="12"/>
    </row>
    <row r="215" spans="1:50" ht="12" customHeight="1">
      <c r="A215" s="12" t="s">
        <v>193</v>
      </c>
      <c r="B215" s="12"/>
      <c r="C215" s="12"/>
      <c r="D215" s="12"/>
      <c r="E215" s="12"/>
      <c r="F215" s="12"/>
      <c r="G215" s="12"/>
      <c r="H215" s="12"/>
      <c r="I215" s="12"/>
      <c r="J215" s="12"/>
      <c r="K215" s="235"/>
      <c r="L215" s="235"/>
      <c r="M215" s="235"/>
      <c r="N215" s="235"/>
      <c r="O215" s="235"/>
      <c r="P215" s="235"/>
      <c r="Q215" s="235"/>
      <c r="R215" s="235"/>
      <c r="S215" s="235"/>
      <c r="T215" s="235"/>
      <c r="U215" s="235"/>
      <c r="V215" s="235"/>
      <c r="W215" s="235"/>
      <c r="X215" s="235"/>
      <c r="Z215" s="12"/>
    </row>
    <row r="216" spans="1:50" ht="12"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Z216" s="12"/>
    </row>
    <row r="217" spans="1:50" ht="12" customHeight="1">
      <c r="A217" s="13" t="s">
        <v>425</v>
      </c>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Z217" s="12"/>
      <c r="AA217" s="12" t="s">
        <v>194</v>
      </c>
      <c r="AB217" s="12"/>
      <c r="AC217" s="12"/>
      <c r="AD217" s="12"/>
      <c r="AE217" s="12"/>
      <c r="AF217" s="12"/>
      <c r="AG217" s="12"/>
      <c r="AH217" s="12"/>
      <c r="AI217" s="12"/>
      <c r="AJ217" s="12"/>
      <c r="AK217" s="12" t="s">
        <v>382</v>
      </c>
      <c r="AL217" s="12"/>
      <c r="AM217" s="12"/>
      <c r="AN217" s="12"/>
      <c r="AO217" s="12"/>
      <c r="AP217" s="12"/>
      <c r="AQ217" s="12"/>
      <c r="AR217" s="12"/>
      <c r="AS217" s="12"/>
      <c r="AT217" s="12"/>
      <c r="AU217" s="12"/>
      <c r="AV217" s="12"/>
    </row>
    <row r="218" spans="1:50" ht="12"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Z218" s="12"/>
      <c r="AA218" s="12"/>
      <c r="AB218" s="12"/>
      <c r="AC218" s="12"/>
      <c r="AD218" s="12"/>
      <c r="AE218" s="12"/>
      <c r="AF218" s="12"/>
      <c r="AG218" s="12"/>
      <c r="AH218" s="12"/>
      <c r="AI218" s="12"/>
      <c r="AJ218" s="12"/>
      <c r="AK218" s="236" t="s">
        <v>383</v>
      </c>
      <c r="AL218" s="236"/>
      <c r="AM218" s="236"/>
      <c r="AN218" s="236"/>
      <c r="AO218" s="236"/>
      <c r="AP218" s="236"/>
      <c r="AQ218" s="236"/>
      <c r="AR218" s="236"/>
      <c r="AS218" s="236"/>
      <c r="AT218" s="236"/>
      <c r="AU218" s="236"/>
      <c r="AV218" s="236"/>
    </row>
    <row r="219" spans="1:50" ht="12" customHeight="1">
      <c r="A219" s="1"/>
      <c r="B219" s="1"/>
      <c r="C219" s="1"/>
      <c r="D219" s="1"/>
      <c r="E219" s="1"/>
      <c r="F219" s="1"/>
      <c r="G219" s="1"/>
      <c r="H219" s="12"/>
      <c r="I219" s="12"/>
      <c r="J219" s="12"/>
      <c r="K219" s="12"/>
      <c r="L219" s="12"/>
      <c r="M219" s="12"/>
      <c r="N219" s="12"/>
      <c r="O219" s="12"/>
      <c r="P219" s="12"/>
      <c r="Q219" s="12"/>
      <c r="R219" s="12"/>
      <c r="S219" s="12"/>
      <c r="T219" s="12"/>
      <c r="U219" s="12"/>
      <c r="V219" s="12"/>
      <c r="W219" s="12"/>
      <c r="X219" s="12"/>
      <c r="Z219" s="12"/>
      <c r="AA219" s="12"/>
      <c r="AB219" s="12"/>
      <c r="AC219" s="12"/>
      <c r="AD219" s="12"/>
      <c r="AE219" s="12"/>
      <c r="AF219" s="12"/>
      <c r="AG219" s="12"/>
      <c r="AH219" s="12"/>
      <c r="AI219" s="12"/>
      <c r="AJ219" s="12"/>
      <c r="AK219" s="236"/>
      <c r="AL219" s="236"/>
      <c r="AM219" s="236"/>
      <c r="AN219" s="236"/>
      <c r="AO219" s="236"/>
      <c r="AP219" s="236"/>
      <c r="AQ219" s="236"/>
      <c r="AR219" s="236"/>
      <c r="AS219" s="236"/>
      <c r="AT219" s="236"/>
      <c r="AU219" s="236"/>
      <c r="AV219" s="236"/>
    </row>
    <row r="220" spans="1:50" ht="12" customHeight="1">
      <c r="A220" s="1"/>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Z220" s="12"/>
      <c r="AA220" s="12"/>
      <c r="AB220" s="12"/>
      <c r="AC220" s="12"/>
      <c r="AD220" s="12"/>
      <c r="AE220" s="12"/>
      <c r="AF220" s="12"/>
      <c r="AG220" s="12"/>
      <c r="AH220" s="12"/>
      <c r="AI220" s="12"/>
      <c r="AJ220" s="12"/>
      <c r="AK220" s="236"/>
      <c r="AL220" s="236"/>
      <c r="AM220" s="236"/>
      <c r="AN220" s="236"/>
      <c r="AO220" s="236"/>
      <c r="AP220" s="236"/>
      <c r="AQ220" s="236"/>
      <c r="AR220" s="236"/>
      <c r="AS220" s="236"/>
      <c r="AT220" s="236"/>
      <c r="AU220" s="236"/>
      <c r="AV220" s="236"/>
    </row>
    <row r="221" spans="1:50" ht="12"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Z221" s="12"/>
      <c r="AA221" s="12"/>
      <c r="AB221" s="12"/>
      <c r="AC221" s="12"/>
      <c r="AD221" s="12"/>
      <c r="AE221" s="12"/>
      <c r="AF221" s="12"/>
      <c r="AG221" s="12"/>
      <c r="AH221" s="12"/>
      <c r="AI221" s="12"/>
      <c r="AJ221" s="12"/>
      <c r="AK221" s="236" t="s">
        <v>384</v>
      </c>
      <c r="AL221" s="198"/>
      <c r="AM221" s="198"/>
      <c r="AN221" s="198"/>
      <c r="AO221" s="198"/>
      <c r="AP221" s="198"/>
      <c r="AQ221" s="198"/>
      <c r="AR221" s="198"/>
      <c r="AS221" s="198"/>
      <c r="AT221" s="198"/>
      <c r="AU221" s="30"/>
      <c r="AV221" s="30"/>
    </row>
    <row r="222" spans="1:50" ht="12"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Z222" s="12"/>
      <c r="AA222" s="12"/>
      <c r="AB222" s="12"/>
      <c r="AC222" s="12"/>
      <c r="AD222" s="12"/>
      <c r="AE222" s="12"/>
      <c r="AF222" s="12"/>
      <c r="AG222" s="12"/>
      <c r="AH222" s="12"/>
      <c r="AI222" s="12"/>
      <c r="AJ222" s="12"/>
    </row>
    <row r="223" spans="1:50" ht="12"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Z223" s="12"/>
      <c r="AA223" s="12"/>
      <c r="AB223" s="12"/>
      <c r="AC223" s="12"/>
      <c r="AD223" s="12"/>
      <c r="AE223" s="12"/>
      <c r="AF223" s="12"/>
      <c r="AG223" s="12"/>
      <c r="AH223" s="12"/>
      <c r="AI223" s="12"/>
      <c r="AJ223" s="12"/>
    </row>
    <row r="224" spans="1:50" ht="12"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Z224" s="12"/>
      <c r="AA224" s="12"/>
      <c r="AB224" s="12"/>
      <c r="AC224" s="12"/>
      <c r="AD224" s="12"/>
      <c r="AE224" s="12"/>
      <c r="AF224" s="12"/>
      <c r="AG224" s="12"/>
      <c r="AH224" s="12"/>
      <c r="AI224" s="12"/>
      <c r="AJ224" s="12"/>
    </row>
    <row r="225" spans="1:50" ht="12"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row>
    <row r="226" spans="1:50" ht="12"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Z226" s="12"/>
      <c r="AA226" s="12"/>
      <c r="AB226" s="12"/>
      <c r="AC226" s="12"/>
      <c r="AD226" s="12"/>
      <c r="AE226" s="12"/>
      <c r="AF226" s="12"/>
      <c r="AG226" s="12"/>
      <c r="AH226" s="12"/>
      <c r="AI226" s="12"/>
      <c r="AJ226" s="12"/>
    </row>
    <row r="227" spans="1:50"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Z227" s="12"/>
      <c r="AA227" s="12"/>
      <c r="AB227" s="12"/>
      <c r="AC227" s="12"/>
      <c r="AD227" s="12"/>
      <c r="AE227" s="12"/>
      <c r="AF227" s="12"/>
      <c r="AG227" s="12"/>
      <c r="AH227" s="12"/>
      <c r="AI227" s="12"/>
      <c r="AJ227" s="12"/>
    </row>
    <row r="228" spans="1:50"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Z228" s="12"/>
      <c r="AA228" s="12"/>
      <c r="AB228" s="12"/>
      <c r="AC228" s="12"/>
      <c r="AD228" s="12"/>
      <c r="AE228" s="12"/>
      <c r="AF228" s="12"/>
      <c r="AG228" s="12"/>
      <c r="AH228" s="12"/>
      <c r="AI228" s="12"/>
      <c r="AJ228" s="12"/>
      <c r="AK228" s="12" t="s">
        <v>382</v>
      </c>
      <c r="AL228" s="12"/>
      <c r="AM228" s="12"/>
      <c r="AN228" s="12"/>
      <c r="AO228" s="12"/>
      <c r="AP228" s="12"/>
      <c r="AQ228" s="12"/>
      <c r="AR228" s="12"/>
      <c r="AS228" s="12"/>
      <c r="AT228" s="12"/>
      <c r="AU228" s="12"/>
      <c r="AV228" s="12"/>
    </row>
    <row r="229" spans="1:50"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Z229" s="12"/>
      <c r="AA229" s="12"/>
      <c r="AB229" s="12"/>
      <c r="AC229" s="12"/>
      <c r="AD229" s="12"/>
      <c r="AE229" s="12"/>
      <c r="AF229" s="12"/>
      <c r="AG229" s="12"/>
      <c r="AH229" s="12"/>
      <c r="AI229" s="12"/>
      <c r="AJ229" s="12"/>
      <c r="AK229" s="30" t="s">
        <v>385</v>
      </c>
      <c r="AL229" s="12"/>
      <c r="AM229" s="12"/>
      <c r="AN229" s="12"/>
      <c r="AO229" s="12"/>
      <c r="AP229" s="12"/>
      <c r="AQ229" s="12"/>
      <c r="AR229" s="12"/>
      <c r="AS229" s="12"/>
      <c r="AT229" s="12"/>
      <c r="AU229" s="12"/>
      <c r="AV229" s="12"/>
    </row>
    <row r="230" spans="1:50"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2"/>
      <c r="Z230" s="12"/>
      <c r="AA230" s="12"/>
      <c r="AB230" s="12"/>
      <c r="AC230" s="12"/>
      <c r="AD230" s="12"/>
      <c r="AE230" s="12"/>
      <c r="AF230" s="12"/>
      <c r="AG230" s="12"/>
      <c r="AH230" s="12"/>
      <c r="AI230" s="12"/>
      <c r="AJ230" s="12"/>
      <c r="AK230" s="237" t="s">
        <v>459</v>
      </c>
      <c r="AL230" s="237"/>
      <c r="AM230" s="237"/>
      <c r="AN230" s="237"/>
      <c r="AO230" s="237"/>
      <c r="AP230" s="237"/>
      <c r="AQ230" s="237"/>
      <c r="AR230" s="237"/>
      <c r="AS230" s="237"/>
      <c r="AT230" s="237"/>
      <c r="AU230" s="237"/>
      <c r="AV230" s="237"/>
    </row>
    <row r="231" spans="1:50"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2"/>
      <c r="Z231" s="12"/>
      <c r="AA231" s="12"/>
      <c r="AB231" s="12"/>
      <c r="AC231" s="12"/>
      <c r="AD231" s="12"/>
      <c r="AE231" s="12"/>
      <c r="AF231" s="12"/>
      <c r="AG231" s="12"/>
      <c r="AH231" s="12"/>
      <c r="AI231" s="12"/>
      <c r="AJ231" s="12"/>
      <c r="AK231" s="237"/>
      <c r="AL231" s="237"/>
      <c r="AM231" s="237"/>
      <c r="AN231" s="237"/>
      <c r="AO231" s="237"/>
      <c r="AP231" s="237"/>
      <c r="AQ231" s="237"/>
      <c r="AR231" s="237"/>
      <c r="AS231" s="237"/>
      <c r="AT231" s="237"/>
      <c r="AU231" s="237"/>
      <c r="AV231" s="237"/>
    </row>
    <row r="232" spans="1:50" ht="12" customHeight="1">
      <c r="A232" s="12"/>
      <c r="B232" s="12"/>
      <c r="C232" s="12"/>
      <c r="D232" s="12"/>
      <c r="E232" s="12"/>
      <c r="F232" s="12"/>
      <c r="G232" s="12"/>
      <c r="H232" s="12"/>
      <c r="I232" s="12"/>
      <c r="J232" s="12"/>
      <c r="K232" s="236"/>
      <c r="L232" s="238"/>
      <c r="M232" s="238"/>
      <c r="N232" s="238"/>
      <c r="O232" s="238"/>
      <c r="P232" s="238"/>
      <c r="Q232" s="238"/>
      <c r="R232" s="238"/>
      <c r="S232" s="238"/>
      <c r="T232" s="238"/>
      <c r="U232" s="238"/>
      <c r="V232" s="238"/>
      <c r="W232" s="238"/>
      <c r="X232" s="238"/>
      <c r="Y232" s="12"/>
      <c r="Z232" s="12"/>
      <c r="AA232" s="12"/>
      <c r="AB232" s="12"/>
      <c r="AC232" s="12"/>
      <c r="AD232" s="12"/>
      <c r="AE232" s="12"/>
      <c r="AF232" s="12"/>
      <c r="AG232" s="12"/>
      <c r="AH232" s="12"/>
      <c r="AI232" s="12"/>
      <c r="AJ232" s="12"/>
      <c r="AK232" s="239"/>
      <c r="AL232" s="239"/>
      <c r="AM232" s="239"/>
      <c r="AN232" s="239"/>
      <c r="AO232" s="239"/>
      <c r="AP232" s="239"/>
      <c r="AQ232" s="239"/>
      <c r="AR232" s="239"/>
      <c r="AS232" s="239"/>
      <c r="AT232" s="239"/>
      <c r="AU232" s="239"/>
      <c r="AV232" s="239"/>
      <c r="AW232" s="239"/>
      <c r="AX232" s="239"/>
    </row>
    <row r="233" spans="1:50" ht="12"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50" ht="12" customHeight="1">
      <c r="Y234" s="13"/>
      <c r="Z234" s="13"/>
    </row>
    <row r="235" spans="1:50" ht="12" customHeight="1">
      <c r="Y235" s="13"/>
      <c r="Z235" s="13"/>
    </row>
    <row r="236" spans="1:50" ht="12" customHeight="1">
      <c r="Y236" s="13"/>
      <c r="Z236" s="13"/>
    </row>
    <row r="237" spans="1:50" ht="12" customHeight="1">
      <c r="Y237" s="13"/>
      <c r="Z237" s="13"/>
    </row>
    <row r="238" spans="1:50" ht="12" customHeight="1">
      <c r="Y238" s="13"/>
      <c r="Z238" s="13"/>
    </row>
    <row r="239" spans="1:50" ht="12" customHeight="1">
      <c r="Y239" s="13"/>
      <c r="Z239" s="13"/>
    </row>
    <row r="240" spans="1:50" ht="12" customHeight="1">
      <c r="Y240" s="13"/>
      <c r="Z240" s="13"/>
    </row>
    <row r="241" spans="25:26" ht="12" customHeight="1">
      <c r="Y241" s="13"/>
      <c r="Z241" s="13"/>
    </row>
    <row r="242" spans="25:26" ht="12" customHeight="1">
      <c r="Y242" s="13"/>
      <c r="Z242" s="13"/>
    </row>
    <row r="243" spans="25:26" ht="12" customHeight="1">
      <c r="Y243" s="13"/>
      <c r="Z243" s="13"/>
    </row>
    <row r="244" spans="25:26" ht="12" customHeight="1">
      <c r="Y244" s="13"/>
      <c r="Z244" s="13"/>
    </row>
    <row r="245" spans="25:26" ht="12" customHeight="1">
      <c r="Y245" s="13"/>
      <c r="Z245" s="13"/>
    </row>
    <row r="246" spans="25:26" ht="12" customHeight="1">
      <c r="Y246" s="13"/>
      <c r="Z246" s="13"/>
    </row>
    <row r="247" spans="25:26" ht="12" customHeight="1">
      <c r="Y247" s="13"/>
      <c r="Z247" s="13"/>
    </row>
    <row r="248" spans="25:26" ht="12" customHeight="1">
      <c r="Y248" s="13"/>
      <c r="Z248" s="13"/>
    </row>
    <row r="249" spans="25:26" ht="12" customHeight="1">
      <c r="Y249" s="13"/>
      <c r="Z249" s="13"/>
    </row>
    <row r="250" spans="25:26" ht="12" customHeight="1">
      <c r="Y250" s="13"/>
      <c r="Z250" s="13"/>
    </row>
    <row r="251" spans="25:26" ht="12" customHeight="1">
      <c r="Y251" s="13"/>
      <c r="Z251" s="13"/>
    </row>
    <row r="252" spans="25:26" ht="12" customHeight="1">
      <c r="Y252" s="13"/>
      <c r="Z252" s="13"/>
    </row>
    <row r="253" spans="25:26" ht="12" customHeight="1">
      <c r="Y253" s="13"/>
      <c r="Z253" s="13"/>
    </row>
    <row r="254" spans="25:26" ht="12" customHeight="1">
      <c r="Y254" s="13"/>
      <c r="Z254" s="13"/>
    </row>
    <row r="255" spans="25:26" ht="12" customHeight="1">
      <c r="Y255" s="13"/>
      <c r="Z255" s="13"/>
    </row>
    <row r="256" spans="25:26" ht="12" customHeight="1">
      <c r="Y256" s="13"/>
      <c r="Z256" s="13"/>
    </row>
    <row r="257" spans="1:50" ht="12" customHeight="1">
      <c r="Y257" s="13"/>
      <c r="Z257" s="13"/>
    </row>
    <row r="258" spans="1:50" ht="12" customHeight="1">
      <c r="Y258" s="13"/>
      <c r="Z258" s="13"/>
    </row>
    <row r="259" spans="1:50" ht="12" customHeight="1">
      <c r="Y259" s="13"/>
      <c r="Z259" s="13"/>
    </row>
    <row r="260" spans="1:50" ht="12" customHeight="1">
      <c r="Y260" s="12"/>
      <c r="Z260" s="12"/>
    </row>
    <row r="261" spans="1:50" ht="12" customHeight="1">
      <c r="Y261" s="12"/>
      <c r="Z261" s="12"/>
    </row>
    <row r="262" spans="1:50" s="12" customFormat="1" ht="12"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row>
    <row r="263" spans="1:50" s="12" customFormat="1" ht="12"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row>
    <row r="264" spans="1:50" s="12" customFormat="1" ht="12" customHeight="1"/>
    <row r="265" spans="1:50" s="12" customFormat="1" ht="12" customHeight="1"/>
    <row r="266" spans="1:50" s="12" customFormat="1" ht="12" customHeight="1">
      <c r="A266" s="12" t="s">
        <v>35</v>
      </c>
    </row>
    <row r="267" spans="1:50" s="12" customFormat="1" ht="12" customHeight="1">
      <c r="C267" s="12" t="s">
        <v>235</v>
      </c>
      <c r="AC267" s="12" t="s">
        <v>291</v>
      </c>
    </row>
    <row r="268" spans="1:50" s="12" customFormat="1" ht="12" customHeight="1">
      <c r="C268" s="12" t="s">
        <v>236</v>
      </c>
      <c r="AC268" s="12" t="s">
        <v>190</v>
      </c>
    </row>
    <row r="269" spans="1:50" s="12" customFormat="1" ht="12" customHeight="1">
      <c r="C269" s="12" t="s">
        <v>237</v>
      </c>
      <c r="AC269" s="12" t="s">
        <v>72</v>
      </c>
    </row>
    <row r="270" spans="1:50" s="12" customFormat="1" ht="12" customHeight="1">
      <c r="C270" s="12" t="s">
        <v>238</v>
      </c>
      <c r="H270" s="227"/>
      <c r="I270" s="227"/>
      <c r="J270" s="227"/>
      <c r="K270" s="227"/>
      <c r="L270" s="227"/>
      <c r="M270" s="227"/>
      <c r="N270" s="227"/>
      <c r="O270" s="227"/>
      <c r="P270" s="227"/>
      <c r="Q270" s="227"/>
      <c r="R270" s="227"/>
      <c r="S270" s="227"/>
      <c r="T270" s="227"/>
      <c r="U270" s="227"/>
      <c r="V270" s="227"/>
      <c r="W270" s="227"/>
      <c r="X270" s="227"/>
      <c r="AC270" s="12" t="s">
        <v>191</v>
      </c>
    </row>
    <row r="271" spans="1:50" s="12" customFormat="1" ht="12" customHeight="1">
      <c r="C271" s="12" t="s">
        <v>239</v>
      </c>
      <c r="H271" s="227"/>
      <c r="I271" s="227"/>
      <c r="J271" s="227"/>
      <c r="K271" s="227"/>
      <c r="L271" s="227"/>
      <c r="M271" s="227"/>
      <c r="N271" s="227"/>
      <c r="O271" s="227"/>
      <c r="P271" s="227"/>
      <c r="Q271" s="227"/>
      <c r="R271" s="227"/>
      <c r="S271" s="227"/>
      <c r="T271" s="227"/>
      <c r="U271" s="227"/>
      <c r="V271" s="227"/>
      <c r="W271" s="227"/>
      <c r="X271" s="227"/>
      <c r="AC271" s="12" t="s">
        <v>192</v>
      </c>
    </row>
    <row r="272" spans="1:50" s="12" customFormat="1" ht="12" customHeight="1">
      <c r="C272" s="227"/>
      <c r="D272" s="227"/>
      <c r="E272" s="227"/>
      <c r="F272" s="227"/>
      <c r="G272" s="227"/>
      <c r="H272" s="227"/>
      <c r="I272" s="227"/>
      <c r="J272" s="227"/>
      <c r="K272" s="227"/>
      <c r="L272" s="227"/>
      <c r="M272" s="227"/>
      <c r="N272" s="227"/>
      <c r="O272" s="227"/>
      <c r="P272" s="227"/>
      <c r="Q272" s="227"/>
      <c r="R272" s="227"/>
      <c r="S272" s="227"/>
      <c r="T272" s="227"/>
      <c r="U272" s="227"/>
      <c r="V272" s="227"/>
      <c r="W272" s="227"/>
      <c r="X272" s="227"/>
      <c r="AC272" s="182" t="s">
        <v>478</v>
      </c>
      <c r="AD272" s="181"/>
      <c r="AE272" s="181"/>
      <c r="AF272" s="181"/>
      <c r="AG272" s="181"/>
      <c r="AH272" s="181"/>
      <c r="AI272" s="181"/>
      <c r="AJ272" s="181"/>
      <c r="AK272" s="181"/>
      <c r="AL272" s="181"/>
      <c r="AM272" s="181"/>
      <c r="AN272" s="181"/>
      <c r="AO272" s="181"/>
      <c r="AP272" s="181"/>
      <c r="AQ272" s="181"/>
      <c r="AR272" s="181"/>
      <c r="AS272" s="181"/>
      <c r="AT272" s="181"/>
      <c r="AU272" s="181"/>
      <c r="AV272" s="181"/>
      <c r="AW272" s="181"/>
      <c r="AX272" s="181"/>
    </row>
    <row r="273" spans="1:50" s="12" customFormat="1" ht="12" customHeight="1">
      <c r="C273" s="227"/>
      <c r="D273" s="227"/>
      <c r="E273" s="227"/>
      <c r="F273" s="227"/>
      <c r="G273" s="227"/>
      <c r="H273" s="227"/>
      <c r="I273" s="227"/>
      <c r="J273" s="227"/>
      <c r="K273" s="227"/>
      <c r="L273" s="227"/>
      <c r="M273" s="227"/>
      <c r="N273" s="227"/>
      <c r="O273" s="227"/>
      <c r="P273" s="227"/>
      <c r="Q273" s="227"/>
      <c r="R273" s="227"/>
      <c r="S273" s="227"/>
      <c r="T273" s="227"/>
      <c r="U273" s="227"/>
      <c r="V273" s="227"/>
      <c r="W273" s="227"/>
      <c r="X273" s="227"/>
      <c r="AC273" s="227"/>
      <c r="AD273" s="227"/>
      <c r="AE273" s="227"/>
      <c r="AF273" s="227"/>
      <c r="AG273" s="227"/>
      <c r="AH273" s="227"/>
      <c r="AI273" s="227"/>
      <c r="AJ273" s="227"/>
      <c r="AK273" s="227"/>
      <c r="AL273" s="227"/>
      <c r="AM273" s="227"/>
      <c r="AN273" s="227"/>
      <c r="AO273" s="227"/>
      <c r="AP273" s="227"/>
      <c r="AQ273" s="227"/>
      <c r="AR273" s="227"/>
      <c r="AS273" s="227"/>
      <c r="AT273" s="227"/>
      <c r="AU273" s="227"/>
      <c r="AV273" s="227"/>
      <c r="AW273" s="227"/>
      <c r="AX273" s="227"/>
    </row>
    <row r="274" spans="1:50" ht="12" customHeight="1">
      <c r="A274" s="12"/>
      <c r="B274" s="12"/>
      <c r="C274" s="227"/>
      <c r="D274" s="227"/>
      <c r="E274" s="227"/>
      <c r="F274" s="227"/>
      <c r="G274" s="227"/>
      <c r="H274" s="227"/>
      <c r="I274" s="227"/>
      <c r="J274" s="227"/>
      <c r="K274" s="227"/>
      <c r="L274" s="227"/>
      <c r="M274" s="227"/>
      <c r="N274" s="227"/>
      <c r="O274" s="227"/>
      <c r="P274" s="227"/>
      <c r="Q274" s="227"/>
      <c r="R274" s="227"/>
      <c r="S274" s="227"/>
      <c r="T274" s="227"/>
      <c r="U274" s="227"/>
      <c r="V274" s="227"/>
      <c r="W274" s="227"/>
      <c r="X274" s="227"/>
      <c r="Y274" s="12"/>
      <c r="Z274" s="12"/>
      <c r="AA274" s="12"/>
      <c r="AB274" s="12"/>
      <c r="AC274" s="227"/>
      <c r="AD274" s="227"/>
      <c r="AE274" s="227"/>
      <c r="AF274" s="227"/>
      <c r="AG274" s="227"/>
      <c r="AH274" s="227"/>
      <c r="AI274" s="227"/>
      <c r="AJ274" s="227"/>
      <c r="AK274" s="227"/>
      <c r="AL274" s="227"/>
      <c r="AM274" s="227"/>
      <c r="AN274" s="227"/>
      <c r="AO274" s="227"/>
      <c r="AP274" s="227"/>
      <c r="AQ274" s="227"/>
      <c r="AR274" s="227"/>
      <c r="AS274" s="227"/>
      <c r="AT274" s="227"/>
      <c r="AU274" s="227"/>
      <c r="AV274" s="227"/>
      <c r="AW274" s="227"/>
      <c r="AX274" s="227"/>
    </row>
    <row r="275" spans="1:50" ht="12" customHeight="1">
      <c r="A275" s="12"/>
      <c r="B275" s="12"/>
      <c r="C275" s="227"/>
      <c r="D275" s="227"/>
      <c r="E275" s="227"/>
      <c r="F275" s="227"/>
      <c r="G275" s="227"/>
      <c r="H275" s="227"/>
      <c r="I275" s="227"/>
      <c r="J275" s="227"/>
      <c r="K275" s="227"/>
      <c r="L275" s="227"/>
      <c r="M275" s="227"/>
      <c r="N275" s="227"/>
      <c r="O275" s="227"/>
      <c r="P275" s="227"/>
      <c r="Q275" s="227"/>
      <c r="R275" s="227"/>
      <c r="S275" s="227"/>
      <c r="T275" s="227"/>
      <c r="U275" s="227"/>
      <c r="V275" s="227"/>
      <c r="W275" s="227"/>
      <c r="X275" s="227"/>
      <c r="Y275" s="12"/>
      <c r="Z275" s="12"/>
      <c r="AA275" s="12"/>
      <c r="AB275" s="12"/>
      <c r="AC275" s="227"/>
      <c r="AD275" s="227"/>
      <c r="AE275" s="227"/>
      <c r="AF275" s="227"/>
      <c r="AG275" s="227"/>
      <c r="AH275" s="227"/>
      <c r="AI275" s="227"/>
      <c r="AJ275" s="227"/>
      <c r="AK275" s="227"/>
      <c r="AL275" s="227"/>
      <c r="AM275" s="227"/>
      <c r="AN275" s="227"/>
      <c r="AO275" s="227"/>
      <c r="AP275" s="227"/>
      <c r="AQ275" s="227"/>
      <c r="AR275" s="227"/>
      <c r="AS275" s="227"/>
      <c r="AT275" s="227"/>
      <c r="AU275" s="227"/>
      <c r="AV275" s="227"/>
      <c r="AW275" s="227"/>
      <c r="AX275" s="227"/>
    </row>
    <row r="276" spans="1:50" ht="12"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row>
    <row r="277" spans="1:50" ht="12"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row>
    <row r="278" spans="1:50" ht="12"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sheetData>
  <sheetProtection sheet="1" objects="1" scenarios="1" selectLockedCells="1"/>
  <mergeCells count="165">
    <mergeCell ref="AA129:AX130"/>
    <mergeCell ref="AA131:AX132"/>
    <mergeCell ref="AA136:AR136"/>
    <mergeCell ref="AA137:AD137"/>
    <mergeCell ref="AE137:AO137"/>
    <mergeCell ref="AA133:AX135"/>
    <mergeCell ref="AA138:AX140"/>
    <mergeCell ref="C274:X274"/>
    <mergeCell ref="AC274:AX274"/>
    <mergeCell ref="AC164:AX167"/>
    <mergeCell ref="AA183:AX207"/>
    <mergeCell ref="AA169:AB169"/>
    <mergeCell ref="AC170:AX172"/>
    <mergeCell ref="A176:X178"/>
    <mergeCell ref="C169:X170"/>
    <mergeCell ref="A173:X174"/>
    <mergeCell ref="C164:X165"/>
    <mergeCell ref="A183:B183"/>
    <mergeCell ref="A181:X182"/>
    <mergeCell ref="C183:X183"/>
    <mergeCell ref="A184:B184"/>
    <mergeCell ref="C184:X184"/>
    <mergeCell ref="D209:AS209"/>
    <mergeCell ref="C275:X275"/>
    <mergeCell ref="AC275:AX275"/>
    <mergeCell ref="C136:X139"/>
    <mergeCell ref="AC77:AX77"/>
    <mergeCell ref="AA79:AX88"/>
    <mergeCell ref="AA89:AX95"/>
    <mergeCell ref="AA96:AX102"/>
    <mergeCell ref="AC104:AX104"/>
    <mergeCell ref="H270:X270"/>
    <mergeCell ref="H271:X271"/>
    <mergeCell ref="C272:X272"/>
    <mergeCell ref="C273:X273"/>
    <mergeCell ref="AC273:AX273"/>
    <mergeCell ref="A212:X213"/>
    <mergeCell ref="K215:X215"/>
    <mergeCell ref="AK218:AV220"/>
    <mergeCell ref="AK221:AT221"/>
    <mergeCell ref="AK230:AV231"/>
    <mergeCell ref="K232:X232"/>
    <mergeCell ref="AK232:AX232"/>
    <mergeCell ref="A209:C209"/>
    <mergeCell ref="A143:X145"/>
    <mergeCell ref="AT209:AX209"/>
    <mergeCell ref="AA163:AB163"/>
    <mergeCell ref="AT75:AX75"/>
    <mergeCell ref="A141:C141"/>
    <mergeCell ref="A161:B161"/>
    <mergeCell ref="C58:X59"/>
    <mergeCell ref="A95:X98"/>
    <mergeCell ref="A149:X149"/>
    <mergeCell ref="A128:B128"/>
    <mergeCell ref="A116:B116"/>
    <mergeCell ref="AA106:AX112"/>
    <mergeCell ref="C77:X78"/>
    <mergeCell ref="C60:X61"/>
    <mergeCell ref="A75:C75"/>
    <mergeCell ref="C80:X82"/>
    <mergeCell ref="B103:X105"/>
    <mergeCell ref="C111:X112"/>
    <mergeCell ref="D75:AS75"/>
    <mergeCell ref="AA114:AX119"/>
    <mergeCell ref="AC121:AW121"/>
    <mergeCell ref="AA66:AX68"/>
    <mergeCell ref="AB60:AN61"/>
    <mergeCell ref="AR61:AX61"/>
    <mergeCell ref="AR63:AX63"/>
    <mergeCell ref="A146:X147"/>
    <mergeCell ref="AA123:AX128"/>
    <mergeCell ref="A60:B60"/>
    <mergeCell ref="AA46:AK46"/>
    <mergeCell ref="AN46:AX46"/>
    <mergeCell ref="AN43:AX43"/>
    <mergeCell ref="H27:X27"/>
    <mergeCell ref="AN44:AX44"/>
    <mergeCell ref="AN42:AX42"/>
    <mergeCell ref="N45:X45"/>
    <mergeCell ref="H33:X33"/>
    <mergeCell ref="D46:F46"/>
    <mergeCell ref="A57:B57"/>
    <mergeCell ref="H32:X32"/>
    <mergeCell ref="H34:X34"/>
    <mergeCell ref="H28:X28"/>
    <mergeCell ref="AN27:AX27"/>
    <mergeCell ref="AA40:AK40"/>
    <mergeCell ref="AA49:AK49"/>
    <mergeCell ref="N46:X46"/>
    <mergeCell ref="N47:X47"/>
    <mergeCell ref="AO57:AX57"/>
    <mergeCell ref="A44:K44"/>
    <mergeCell ref="A43:K43"/>
    <mergeCell ref="N42:X42"/>
    <mergeCell ref="H30:X30"/>
    <mergeCell ref="A46:C46"/>
    <mergeCell ref="N44:X44"/>
    <mergeCell ref="A55:X56"/>
    <mergeCell ref="A54:B54"/>
    <mergeCell ref="AA44:AK44"/>
    <mergeCell ref="AH9:AX9"/>
    <mergeCell ref="H9:X9"/>
    <mergeCell ref="H25:X25"/>
    <mergeCell ref="H15:X15"/>
    <mergeCell ref="H11:X11"/>
    <mergeCell ref="AI25:AX25"/>
    <mergeCell ref="H17:X17"/>
    <mergeCell ref="AA42:AK42"/>
    <mergeCell ref="AA41:AK41"/>
    <mergeCell ref="AA45:AK45"/>
    <mergeCell ref="AN45:AX45"/>
    <mergeCell ref="AA54:AB54"/>
    <mergeCell ref="N49:X49"/>
    <mergeCell ref="T52:AX52"/>
    <mergeCell ref="AO56:AX56"/>
    <mergeCell ref="AN47:AX47"/>
    <mergeCell ref="AA47:AK47"/>
    <mergeCell ref="C88:X89"/>
    <mergeCell ref="C91:X92"/>
    <mergeCell ref="D2:AA3"/>
    <mergeCell ref="D5:AS5"/>
    <mergeCell ref="AD2:AX3"/>
    <mergeCell ref="AT5:AX5"/>
    <mergeCell ref="A5:C5"/>
    <mergeCell ref="AA43:AK43"/>
    <mergeCell ref="AN41:AX41"/>
    <mergeCell ref="A42:K42"/>
    <mergeCell ref="N41:X41"/>
    <mergeCell ref="H13:X13"/>
    <mergeCell ref="AP30:AX30"/>
    <mergeCell ref="H7:X7"/>
    <mergeCell ref="AH7:AX7"/>
    <mergeCell ref="H26:X26"/>
    <mergeCell ref="AN40:AX40"/>
    <mergeCell ref="H31:X31"/>
    <mergeCell ref="AO70:AX70"/>
    <mergeCell ref="AO69:AX69"/>
    <mergeCell ref="AN49:AX49"/>
    <mergeCell ref="H29:X29"/>
    <mergeCell ref="N40:X40"/>
    <mergeCell ref="N43:X43"/>
    <mergeCell ref="C116:W120"/>
    <mergeCell ref="C123:W127"/>
    <mergeCell ref="AC151:AX154"/>
    <mergeCell ref="AC156:AX162"/>
    <mergeCell ref="C62:Y65"/>
    <mergeCell ref="B106:X109"/>
    <mergeCell ref="AB62:AN63"/>
    <mergeCell ref="C57:X57"/>
    <mergeCell ref="A66:X69"/>
    <mergeCell ref="A62:B62"/>
    <mergeCell ref="AR73:AX73"/>
    <mergeCell ref="A58:B58"/>
    <mergeCell ref="C161:X162"/>
    <mergeCell ref="D141:AS141"/>
    <mergeCell ref="C100:X101"/>
    <mergeCell ref="AR74:AX74"/>
    <mergeCell ref="A123:B123"/>
    <mergeCell ref="C128:X134"/>
    <mergeCell ref="A160:B160"/>
    <mergeCell ref="AR71:AX71"/>
    <mergeCell ref="AT141:AX141"/>
    <mergeCell ref="AC145:AX150"/>
    <mergeCell ref="AR72:AX72"/>
    <mergeCell ref="C84:X86"/>
  </mergeCells>
  <phoneticPr fontId="7" type="noConversion"/>
  <printOptions horizontalCentered="1"/>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rowBreaks count="2" manualBreakCount="2">
    <brk id="74" max="16383" man="1"/>
    <brk id="14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4" r:id="rId5" name="Drop Down 6">
              <controlPr defaultSize="0" autoLine="0" autoPict="0">
                <anchor moveWithCells="1">
                  <from>
                    <xdr:col>7</xdr:col>
                    <xdr:colOff>0</xdr:colOff>
                    <xdr:row>19</xdr:row>
                    <xdr:rowOff>142875</xdr:rowOff>
                  </from>
                  <to>
                    <xdr:col>32</xdr:col>
                    <xdr:colOff>152400</xdr:colOff>
                    <xdr:row>22</xdr:row>
                    <xdr:rowOff>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36</xdr:col>
                    <xdr:colOff>57150</xdr:colOff>
                    <xdr:row>56</xdr:row>
                    <xdr:rowOff>123825</xdr:rowOff>
                  </from>
                  <to>
                    <xdr:col>39</xdr:col>
                    <xdr:colOff>19050</xdr:colOff>
                    <xdr:row>58</xdr:row>
                    <xdr:rowOff>38100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36</xdr:col>
                    <xdr:colOff>57150</xdr:colOff>
                    <xdr:row>57</xdr:row>
                    <xdr:rowOff>123825</xdr:rowOff>
                  </from>
                  <to>
                    <xdr:col>39</xdr:col>
                    <xdr:colOff>19050</xdr:colOff>
                    <xdr:row>59</xdr:row>
                    <xdr:rowOff>38100</xdr:rowOff>
                  </to>
                </anchor>
              </controlPr>
            </control>
          </mc:Choice>
        </mc:AlternateContent>
        <mc:AlternateContent xmlns:mc="http://schemas.openxmlformats.org/markup-compatibility/2006">
          <mc:Choice Requires="x14">
            <control shapeId="2172" r:id="rId8" name="Check Box 124">
              <controlPr defaultSize="0" autoFill="0" autoLine="0" autoPict="0">
                <anchor moveWithCells="1">
                  <from>
                    <xdr:col>0</xdr:col>
                    <xdr:colOff>0</xdr:colOff>
                    <xdr:row>270</xdr:row>
                    <xdr:rowOff>123825</xdr:rowOff>
                  </from>
                  <to>
                    <xdr:col>2</xdr:col>
                    <xdr:colOff>76200</xdr:colOff>
                    <xdr:row>272</xdr:row>
                    <xdr:rowOff>38100</xdr:rowOff>
                  </to>
                </anchor>
              </controlPr>
            </control>
          </mc:Choice>
        </mc:AlternateContent>
        <mc:AlternateContent xmlns:mc="http://schemas.openxmlformats.org/markup-compatibility/2006">
          <mc:Choice Requires="x14">
            <control shapeId="2173" r:id="rId9" name="Check Box 125">
              <controlPr defaultSize="0" autoFill="0" autoLine="0" autoPict="0">
                <anchor moveWithCells="1">
                  <from>
                    <xdr:col>0</xdr:col>
                    <xdr:colOff>0</xdr:colOff>
                    <xdr:row>269</xdr:row>
                    <xdr:rowOff>123825</xdr:rowOff>
                  </from>
                  <to>
                    <xdr:col>2</xdr:col>
                    <xdr:colOff>76200</xdr:colOff>
                    <xdr:row>271</xdr:row>
                    <xdr:rowOff>38100</xdr:rowOff>
                  </to>
                </anchor>
              </controlPr>
            </control>
          </mc:Choice>
        </mc:AlternateContent>
        <mc:AlternateContent xmlns:mc="http://schemas.openxmlformats.org/markup-compatibility/2006">
          <mc:Choice Requires="x14">
            <control shapeId="2174" r:id="rId10" name="Check Box 126">
              <controlPr defaultSize="0" autoFill="0" autoLine="0" autoPict="0">
                <anchor moveWithCells="1">
                  <from>
                    <xdr:col>0</xdr:col>
                    <xdr:colOff>0</xdr:colOff>
                    <xdr:row>271</xdr:row>
                    <xdr:rowOff>123825</xdr:rowOff>
                  </from>
                  <to>
                    <xdr:col>2</xdr:col>
                    <xdr:colOff>76200</xdr:colOff>
                    <xdr:row>273</xdr:row>
                    <xdr:rowOff>38100</xdr:rowOff>
                  </to>
                </anchor>
              </controlPr>
            </control>
          </mc:Choice>
        </mc:AlternateContent>
        <mc:AlternateContent xmlns:mc="http://schemas.openxmlformats.org/markup-compatibility/2006">
          <mc:Choice Requires="x14">
            <control shapeId="2175" r:id="rId11" name="Check Box 127">
              <controlPr defaultSize="0" autoFill="0" autoLine="0" autoPict="0">
                <anchor moveWithCells="1">
                  <from>
                    <xdr:col>0</xdr:col>
                    <xdr:colOff>0</xdr:colOff>
                    <xdr:row>272</xdr:row>
                    <xdr:rowOff>123825</xdr:rowOff>
                  </from>
                  <to>
                    <xdr:col>2</xdr:col>
                    <xdr:colOff>76200</xdr:colOff>
                    <xdr:row>274</xdr:row>
                    <xdr:rowOff>38100</xdr:rowOff>
                  </to>
                </anchor>
              </controlPr>
            </control>
          </mc:Choice>
        </mc:AlternateContent>
        <mc:AlternateContent xmlns:mc="http://schemas.openxmlformats.org/markup-compatibility/2006">
          <mc:Choice Requires="x14">
            <control shapeId="2176" r:id="rId12" name="Check Box 128">
              <controlPr defaultSize="0" autoFill="0" autoLine="0" autoPict="0">
                <anchor moveWithCells="1">
                  <from>
                    <xdr:col>0</xdr:col>
                    <xdr:colOff>0</xdr:colOff>
                    <xdr:row>273</xdr:row>
                    <xdr:rowOff>123825</xdr:rowOff>
                  </from>
                  <to>
                    <xdr:col>2</xdr:col>
                    <xdr:colOff>76200</xdr:colOff>
                    <xdr:row>275</xdr:row>
                    <xdr:rowOff>38100</xdr:rowOff>
                  </to>
                </anchor>
              </controlPr>
            </control>
          </mc:Choice>
        </mc:AlternateContent>
        <mc:AlternateContent xmlns:mc="http://schemas.openxmlformats.org/markup-compatibility/2006">
          <mc:Choice Requires="x14">
            <control shapeId="2177" r:id="rId13" name="Check Box 129">
              <controlPr defaultSize="0" autoFill="0" autoLine="0" autoPict="0">
                <anchor moveWithCells="1">
                  <from>
                    <xdr:col>0</xdr:col>
                    <xdr:colOff>0</xdr:colOff>
                    <xdr:row>268</xdr:row>
                    <xdr:rowOff>123825</xdr:rowOff>
                  </from>
                  <to>
                    <xdr:col>2</xdr:col>
                    <xdr:colOff>76200</xdr:colOff>
                    <xdr:row>270</xdr:row>
                    <xdr:rowOff>38100</xdr:rowOff>
                  </to>
                </anchor>
              </controlPr>
            </control>
          </mc:Choice>
        </mc:AlternateContent>
        <mc:AlternateContent xmlns:mc="http://schemas.openxmlformats.org/markup-compatibility/2006">
          <mc:Choice Requires="x14">
            <control shapeId="2178" r:id="rId14" name="Check Box 130">
              <controlPr defaultSize="0" autoFill="0" autoLine="0" autoPict="0">
                <anchor moveWithCells="1">
                  <from>
                    <xdr:col>26</xdr:col>
                    <xdr:colOff>0</xdr:colOff>
                    <xdr:row>269</xdr:row>
                    <xdr:rowOff>123825</xdr:rowOff>
                  </from>
                  <to>
                    <xdr:col>28</xdr:col>
                    <xdr:colOff>76200</xdr:colOff>
                    <xdr:row>271</xdr:row>
                    <xdr:rowOff>38100</xdr:rowOff>
                  </to>
                </anchor>
              </controlPr>
            </control>
          </mc:Choice>
        </mc:AlternateContent>
        <mc:AlternateContent xmlns:mc="http://schemas.openxmlformats.org/markup-compatibility/2006">
          <mc:Choice Requires="x14">
            <control shapeId="2179" r:id="rId15" name="Check Box 131">
              <controlPr defaultSize="0" autoFill="0" autoLine="0" autoPict="0">
                <anchor moveWithCells="1">
                  <from>
                    <xdr:col>26</xdr:col>
                    <xdr:colOff>0</xdr:colOff>
                    <xdr:row>270</xdr:row>
                    <xdr:rowOff>123825</xdr:rowOff>
                  </from>
                  <to>
                    <xdr:col>28</xdr:col>
                    <xdr:colOff>76200</xdr:colOff>
                    <xdr:row>272</xdr:row>
                    <xdr:rowOff>38100</xdr:rowOff>
                  </to>
                </anchor>
              </controlPr>
            </control>
          </mc:Choice>
        </mc:AlternateContent>
        <mc:AlternateContent xmlns:mc="http://schemas.openxmlformats.org/markup-compatibility/2006">
          <mc:Choice Requires="x14">
            <control shapeId="2180" r:id="rId16" name="Check Box 132">
              <controlPr defaultSize="0" autoFill="0" autoLine="0" autoPict="0">
                <anchor moveWithCells="1">
                  <from>
                    <xdr:col>26</xdr:col>
                    <xdr:colOff>0</xdr:colOff>
                    <xdr:row>271</xdr:row>
                    <xdr:rowOff>123825</xdr:rowOff>
                  </from>
                  <to>
                    <xdr:col>28</xdr:col>
                    <xdr:colOff>76200</xdr:colOff>
                    <xdr:row>273</xdr:row>
                    <xdr:rowOff>38100</xdr:rowOff>
                  </to>
                </anchor>
              </controlPr>
            </control>
          </mc:Choice>
        </mc:AlternateContent>
        <mc:AlternateContent xmlns:mc="http://schemas.openxmlformats.org/markup-compatibility/2006">
          <mc:Choice Requires="x14">
            <control shapeId="2181" r:id="rId17" name="Check Box 133">
              <controlPr defaultSize="0" autoFill="0" autoLine="0" autoPict="0">
                <anchor moveWithCells="1">
                  <from>
                    <xdr:col>26</xdr:col>
                    <xdr:colOff>0</xdr:colOff>
                    <xdr:row>272</xdr:row>
                    <xdr:rowOff>123825</xdr:rowOff>
                  </from>
                  <to>
                    <xdr:col>28</xdr:col>
                    <xdr:colOff>76200</xdr:colOff>
                    <xdr:row>274</xdr:row>
                    <xdr:rowOff>38100</xdr:rowOff>
                  </to>
                </anchor>
              </controlPr>
            </control>
          </mc:Choice>
        </mc:AlternateContent>
        <mc:AlternateContent xmlns:mc="http://schemas.openxmlformats.org/markup-compatibility/2006">
          <mc:Choice Requires="x14">
            <control shapeId="2182" r:id="rId18" name="Check Box 134">
              <controlPr defaultSize="0" autoFill="0" autoLine="0" autoPict="0">
                <anchor moveWithCells="1">
                  <from>
                    <xdr:col>0</xdr:col>
                    <xdr:colOff>0</xdr:colOff>
                    <xdr:row>266</xdr:row>
                    <xdr:rowOff>123825</xdr:rowOff>
                  </from>
                  <to>
                    <xdr:col>2</xdr:col>
                    <xdr:colOff>76200</xdr:colOff>
                    <xdr:row>268</xdr:row>
                    <xdr:rowOff>38100</xdr:rowOff>
                  </to>
                </anchor>
              </controlPr>
            </control>
          </mc:Choice>
        </mc:AlternateContent>
        <mc:AlternateContent xmlns:mc="http://schemas.openxmlformats.org/markup-compatibility/2006">
          <mc:Choice Requires="x14">
            <control shapeId="2183" r:id="rId19" name="Check Box 135">
              <controlPr defaultSize="0" autoFill="0" autoLine="0" autoPict="0">
                <anchor moveWithCells="1">
                  <from>
                    <xdr:col>0</xdr:col>
                    <xdr:colOff>0</xdr:colOff>
                    <xdr:row>265</xdr:row>
                    <xdr:rowOff>123825</xdr:rowOff>
                  </from>
                  <to>
                    <xdr:col>2</xdr:col>
                    <xdr:colOff>76200</xdr:colOff>
                    <xdr:row>267</xdr:row>
                    <xdr:rowOff>38100</xdr:rowOff>
                  </to>
                </anchor>
              </controlPr>
            </control>
          </mc:Choice>
        </mc:AlternateContent>
        <mc:AlternateContent xmlns:mc="http://schemas.openxmlformats.org/markup-compatibility/2006">
          <mc:Choice Requires="x14">
            <control shapeId="2184" r:id="rId20" name="Check Box 136">
              <controlPr defaultSize="0" autoFill="0" autoLine="0" autoPict="0">
                <anchor moveWithCells="1">
                  <from>
                    <xdr:col>0</xdr:col>
                    <xdr:colOff>0</xdr:colOff>
                    <xdr:row>267</xdr:row>
                    <xdr:rowOff>123825</xdr:rowOff>
                  </from>
                  <to>
                    <xdr:col>2</xdr:col>
                    <xdr:colOff>76200</xdr:colOff>
                    <xdr:row>269</xdr:row>
                    <xdr:rowOff>38100</xdr:rowOff>
                  </to>
                </anchor>
              </controlPr>
            </control>
          </mc:Choice>
        </mc:AlternateContent>
        <mc:AlternateContent xmlns:mc="http://schemas.openxmlformats.org/markup-compatibility/2006">
          <mc:Choice Requires="x14">
            <control shapeId="2185" r:id="rId21" name="Check Box 137">
              <controlPr defaultSize="0" autoFill="0" autoLine="0" autoPict="0">
                <anchor moveWithCells="1">
                  <from>
                    <xdr:col>26</xdr:col>
                    <xdr:colOff>0</xdr:colOff>
                    <xdr:row>266</xdr:row>
                    <xdr:rowOff>123825</xdr:rowOff>
                  </from>
                  <to>
                    <xdr:col>28</xdr:col>
                    <xdr:colOff>76200</xdr:colOff>
                    <xdr:row>268</xdr:row>
                    <xdr:rowOff>38100</xdr:rowOff>
                  </to>
                </anchor>
              </controlPr>
            </control>
          </mc:Choice>
        </mc:AlternateContent>
        <mc:AlternateContent xmlns:mc="http://schemas.openxmlformats.org/markup-compatibility/2006">
          <mc:Choice Requires="x14">
            <control shapeId="2186" r:id="rId22" name="Check Box 138">
              <controlPr defaultSize="0" autoFill="0" autoLine="0" autoPict="0">
                <anchor moveWithCells="1">
                  <from>
                    <xdr:col>26</xdr:col>
                    <xdr:colOff>0</xdr:colOff>
                    <xdr:row>265</xdr:row>
                    <xdr:rowOff>123825</xdr:rowOff>
                  </from>
                  <to>
                    <xdr:col>28</xdr:col>
                    <xdr:colOff>76200</xdr:colOff>
                    <xdr:row>267</xdr:row>
                    <xdr:rowOff>38100</xdr:rowOff>
                  </to>
                </anchor>
              </controlPr>
            </control>
          </mc:Choice>
        </mc:AlternateContent>
        <mc:AlternateContent xmlns:mc="http://schemas.openxmlformats.org/markup-compatibility/2006">
          <mc:Choice Requires="x14">
            <control shapeId="2187" r:id="rId23" name="Check Box 139">
              <controlPr defaultSize="0" autoFill="0" autoLine="0" autoPict="0">
                <anchor moveWithCells="1">
                  <from>
                    <xdr:col>26</xdr:col>
                    <xdr:colOff>0</xdr:colOff>
                    <xdr:row>267</xdr:row>
                    <xdr:rowOff>123825</xdr:rowOff>
                  </from>
                  <to>
                    <xdr:col>28</xdr:col>
                    <xdr:colOff>76200</xdr:colOff>
                    <xdr:row>269</xdr:row>
                    <xdr:rowOff>38100</xdr:rowOff>
                  </to>
                </anchor>
              </controlPr>
            </control>
          </mc:Choice>
        </mc:AlternateContent>
        <mc:AlternateContent xmlns:mc="http://schemas.openxmlformats.org/markup-compatibility/2006">
          <mc:Choice Requires="x14">
            <control shapeId="2188" r:id="rId24" name="Check Box 140">
              <controlPr defaultSize="0" autoFill="0" autoLine="0" autoPict="0">
                <anchor moveWithCells="1">
                  <from>
                    <xdr:col>26</xdr:col>
                    <xdr:colOff>0</xdr:colOff>
                    <xdr:row>268</xdr:row>
                    <xdr:rowOff>123825</xdr:rowOff>
                  </from>
                  <to>
                    <xdr:col>28</xdr:col>
                    <xdr:colOff>76200</xdr:colOff>
                    <xdr:row>270</xdr:row>
                    <xdr:rowOff>38100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26</xdr:col>
                    <xdr:colOff>0</xdr:colOff>
                    <xdr:row>273</xdr:row>
                    <xdr:rowOff>123825</xdr:rowOff>
                  </from>
                  <to>
                    <xdr:col>28</xdr:col>
                    <xdr:colOff>76200</xdr:colOff>
                    <xdr:row>275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346"/>
  <sheetViews>
    <sheetView showGridLines="0" view="pageLayout" zoomScaleNormal="100" workbookViewId="0">
      <selection activeCell="H7" sqref="H7:X7"/>
    </sheetView>
  </sheetViews>
  <sheetFormatPr baseColWidth="10" defaultRowHeight="12" customHeight="1"/>
  <cols>
    <col min="1" max="32" width="1.7109375" style="31" customWidth="1"/>
    <col min="33" max="33" width="2.42578125" style="31" customWidth="1"/>
    <col min="34" max="50" width="1.7109375" style="31" customWidth="1"/>
    <col min="51" max="51" width="11.42578125" style="31" customWidth="1"/>
    <col min="52" max="52" width="37.140625" style="31" hidden="1" customWidth="1"/>
    <col min="53"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499</v>
      </c>
    </row>
    <row r="5" spans="1:52" ht="12" customHeight="1">
      <c r="A5" s="204"/>
      <c r="B5" s="204"/>
      <c r="C5" s="204"/>
      <c r="D5" s="192" t="s">
        <v>292</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203"/>
      <c r="AU5" s="203"/>
      <c r="AV5" s="203"/>
      <c r="AW5" s="203"/>
      <c r="AX5" s="203"/>
      <c r="AZ5" s="107" t="s">
        <v>394</v>
      </c>
    </row>
    <row r="6" spans="1:52" ht="12" customHeight="1">
      <c r="A6" s="13" t="s">
        <v>462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2"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B7" s="13"/>
      <c r="AC7" s="13"/>
      <c r="AD7" s="35"/>
      <c r="AE7" s="13"/>
      <c r="AF7" s="7"/>
      <c r="AG7" s="7"/>
      <c r="AH7" s="208"/>
      <c r="AI7" s="208"/>
      <c r="AJ7" s="208"/>
      <c r="AK7" s="208"/>
      <c r="AL7" s="208"/>
      <c r="AM7" s="208"/>
      <c r="AN7" s="208"/>
      <c r="AO7" s="208"/>
      <c r="AP7" s="208"/>
      <c r="AQ7" s="208"/>
      <c r="AR7" s="208"/>
      <c r="AS7" s="208"/>
      <c r="AT7" s="208"/>
      <c r="AU7" s="208"/>
      <c r="AV7" s="208"/>
      <c r="AW7" s="208"/>
      <c r="AX7" s="208"/>
    </row>
    <row r="8" spans="1:52" ht="2.1" customHeight="1">
      <c r="A8" s="13"/>
      <c r="B8" s="13"/>
      <c r="C8" s="13"/>
      <c r="D8" s="13"/>
      <c r="E8" s="13"/>
      <c r="F8" s="13"/>
      <c r="G8" s="13"/>
      <c r="H8" s="13"/>
      <c r="I8" s="13"/>
      <c r="J8" s="36"/>
      <c r="K8" s="36"/>
      <c r="L8" s="36"/>
      <c r="M8" s="36"/>
      <c r="N8" s="36"/>
      <c r="O8" s="36"/>
      <c r="P8" s="36"/>
      <c r="Q8" s="36"/>
      <c r="R8" s="36"/>
      <c r="S8" s="36"/>
      <c r="T8" s="36"/>
      <c r="U8" s="36"/>
      <c r="V8" s="36"/>
      <c r="W8" s="36"/>
      <c r="X8" s="36"/>
      <c r="Y8" s="13"/>
      <c r="Z8" s="13"/>
      <c r="AA8" s="13"/>
      <c r="AB8" s="13"/>
      <c r="AC8" s="13"/>
      <c r="AD8" s="13"/>
      <c r="AE8" s="13"/>
      <c r="AF8" s="36"/>
      <c r="AG8" s="36"/>
      <c r="AH8" s="36"/>
      <c r="AI8" s="36"/>
      <c r="AJ8" s="36"/>
      <c r="AK8" s="36"/>
      <c r="AL8" s="36"/>
      <c r="AM8" s="36"/>
      <c r="AN8" s="36"/>
      <c r="AO8" s="36"/>
      <c r="AP8" s="36"/>
      <c r="AQ8" s="36"/>
      <c r="AR8" s="36"/>
      <c r="AS8" s="36"/>
      <c r="AT8" s="36"/>
      <c r="AU8" s="36"/>
      <c r="AV8" s="36"/>
      <c r="AW8" s="36"/>
      <c r="AX8" s="36"/>
    </row>
    <row r="9" spans="1:52"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B9" s="13"/>
      <c r="AC9" s="13"/>
      <c r="AD9" s="35"/>
      <c r="AE9" s="13"/>
      <c r="AF9" s="7"/>
      <c r="AG9" s="7"/>
      <c r="AH9" s="208"/>
      <c r="AI9" s="208"/>
      <c r="AJ9" s="208"/>
      <c r="AK9" s="208"/>
      <c r="AL9" s="208"/>
      <c r="AM9" s="208"/>
      <c r="AN9" s="208"/>
      <c r="AO9" s="208"/>
      <c r="AP9" s="208"/>
      <c r="AQ9" s="208"/>
      <c r="AR9" s="208"/>
      <c r="AS9" s="208"/>
      <c r="AT9" s="208"/>
      <c r="AU9" s="208"/>
      <c r="AV9" s="208"/>
      <c r="AW9" s="208"/>
      <c r="AX9" s="208"/>
    </row>
    <row r="10" spans="1:52" ht="2.1" customHeight="1">
      <c r="A10" s="13"/>
      <c r="B10" s="13"/>
      <c r="C10" s="13"/>
      <c r="D10" s="13"/>
      <c r="E10" s="13"/>
      <c r="F10" s="13"/>
      <c r="G10" s="13"/>
      <c r="H10" s="13"/>
      <c r="I10" s="13"/>
      <c r="J10" s="36"/>
      <c r="K10" s="36"/>
      <c r="L10" s="36"/>
      <c r="M10" s="36"/>
      <c r="N10" s="36"/>
      <c r="O10" s="36"/>
      <c r="P10" s="36"/>
      <c r="Q10" s="36"/>
      <c r="R10" s="36"/>
      <c r="S10" s="36"/>
      <c r="T10" s="36"/>
      <c r="U10" s="36"/>
      <c r="V10" s="36"/>
      <c r="W10" s="36"/>
      <c r="X10" s="36"/>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1:52" ht="2.1" customHeight="1">
      <c r="A12" s="13"/>
      <c r="B12" s="13"/>
      <c r="C12" s="13"/>
      <c r="D12" s="13"/>
      <c r="E12" s="13"/>
      <c r="F12" s="13"/>
      <c r="G12" s="13"/>
      <c r="H12" s="13"/>
      <c r="I12" s="13"/>
      <c r="J12" s="36"/>
      <c r="K12" s="36"/>
      <c r="L12" s="36"/>
      <c r="M12" s="36"/>
      <c r="N12" s="36"/>
      <c r="O12" s="36"/>
      <c r="P12" s="36"/>
      <c r="Q12" s="36"/>
      <c r="R12" s="36"/>
      <c r="S12" s="36"/>
      <c r="T12" s="36"/>
      <c r="U12" s="36"/>
      <c r="V12" s="36"/>
      <c r="W12" s="36"/>
      <c r="X12" s="36"/>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1:52"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2" ht="2.1" customHeight="1">
      <c r="A14" s="13"/>
      <c r="B14" s="13"/>
      <c r="C14" s="13"/>
      <c r="D14" s="13"/>
      <c r="E14" s="13"/>
      <c r="F14" s="13"/>
      <c r="G14" s="13"/>
      <c r="H14" s="13"/>
      <c r="I14" s="13"/>
      <c r="J14" s="36"/>
      <c r="K14" s="36"/>
      <c r="L14" s="36"/>
      <c r="M14" s="36"/>
      <c r="N14" s="36"/>
      <c r="O14" s="36"/>
      <c r="P14" s="36"/>
      <c r="Q14" s="36"/>
      <c r="R14" s="36"/>
      <c r="S14" s="36"/>
      <c r="T14" s="36"/>
      <c r="U14" s="36"/>
      <c r="V14" s="36"/>
      <c r="W14" s="36"/>
      <c r="X14" s="36"/>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row>
    <row r="15" spans="1:52"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2" ht="2.1" customHeight="1">
      <c r="A16" s="13"/>
      <c r="B16" s="13"/>
      <c r="C16" s="13"/>
      <c r="D16" s="13"/>
      <c r="E16" s="13"/>
      <c r="F16" s="13"/>
      <c r="G16" s="13"/>
      <c r="H16" s="13"/>
      <c r="I16" s="13"/>
      <c r="J16" s="36"/>
      <c r="K16" s="36"/>
      <c r="L16" s="36"/>
      <c r="M16" s="36"/>
      <c r="N16" s="36"/>
      <c r="O16" s="36"/>
      <c r="P16" s="36"/>
      <c r="Q16" s="36"/>
      <c r="R16" s="36"/>
      <c r="S16" s="36"/>
      <c r="T16" s="36"/>
      <c r="U16" s="36"/>
      <c r="V16" s="36"/>
      <c r="W16" s="36"/>
      <c r="X16" s="36"/>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1:50"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row>
    <row r="18" spans="1:50" ht="12"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1:50" ht="12" customHeight="1">
      <c r="A19" s="13" t="s">
        <v>66</v>
      </c>
      <c r="B19" s="13"/>
      <c r="C19" s="13"/>
      <c r="D19" s="13"/>
      <c r="E19" s="13"/>
      <c r="F19" s="13"/>
      <c r="G19" s="13"/>
      <c r="H19" s="36" t="s">
        <v>395</v>
      </c>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row>
    <row r="20" spans="1:50" ht="12" customHeight="1">
      <c r="A20" s="13" t="s">
        <v>129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ht="5.0999999999999996"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ht="12" customHeight="1">
      <c r="A22" s="37" t="s">
        <v>42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12"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ht="12" customHeight="1">
      <c r="A24" s="13" t="s">
        <v>125</v>
      </c>
      <c r="B24" s="13"/>
      <c r="C24" s="13"/>
      <c r="D24" s="13"/>
      <c r="E24" s="13"/>
      <c r="F24" s="13"/>
      <c r="G24" s="13"/>
      <c r="H24" s="206"/>
      <c r="I24" s="206"/>
      <c r="J24" s="206"/>
      <c r="K24" s="206"/>
      <c r="L24" s="206"/>
      <c r="M24" s="206"/>
      <c r="N24" s="206"/>
      <c r="O24" s="206"/>
      <c r="P24" s="206"/>
      <c r="Q24" s="206"/>
      <c r="R24" s="206"/>
      <c r="S24" s="206"/>
      <c r="T24" s="206"/>
      <c r="U24" s="206"/>
      <c r="V24" s="206"/>
      <c r="W24" s="206"/>
      <c r="X24" s="206"/>
      <c r="Y24" s="13"/>
      <c r="Z24" s="13"/>
      <c r="AA24" s="13"/>
      <c r="AB24" s="13"/>
      <c r="AC24" s="13"/>
      <c r="AD24" s="13"/>
      <c r="AE24" s="13"/>
      <c r="AF24" s="13"/>
      <c r="AG24" s="13"/>
      <c r="AH24" s="13"/>
      <c r="AI24" s="215" t="s">
        <v>211</v>
      </c>
      <c r="AJ24" s="215"/>
      <c r="AK24" s="215"/>
      <c r="AL24" s="215"/>
      <c r="AM24" s="215"/>
      <c r="AN24" s="215"/>
      <c r="AO24" s="215"/>
      <c r="AP24" s="215"/>
      <c r="AQ24" s="215"/>
      <c r="AR24" s="215"/>
      <c r="AS24" s="215"/>
      <c r="AT24" s="215"/>
      <c r="AU24" s="215"/>
      <c r="AV24" s="215"/>
      <c r="AW24" s="215"/>
      <c r="AX24" s="215"/>
    </row>
    <row r="25" spans="1:50" ht="12" customHeight="1">
      <c r="A25" s="13" t="s">
        <v>1</v>
      </c>
      <c r="B25" s="13"/>
      <c r="C25" s="13"/>
      <c r="D25" s="13"/>
      <c r="E25" s="13"/>
      <c r="F25" s="13"/>
      <c r="G25" s="13"/>
      <c r="H25" s="206"/>
      <c r="I25" s="206"/>
      <c r="J25" s="206"/>
      <c r="K25" s="206"/>
      <c r="L25" s="206"/>
      <c r="M25" s="206"/>
      <c r="N25" s="206"/>
      <c r="O25" s="206"/>
      <c r="P25" s="206"/>
      <c r="Q25" s="206"/>
      <c r="R25" s="206"/>
      <c r="S25" s="206"/>
      <c r="T25" s="206"/>
      <c r="U25" s="206"/>
      <c r="V25" s="206"/>
      <c r="W25" s="206"/>
      <c r="X25" s="206"/>
      <c r="Y25" s="22"/>
      <c r="Z25" s="22"/>
      <c r="AA25" s="22"/>
      <c r="AB25" s="13"/>
      <c r="AC25" s="13"/>
      <c r="AD25" s="13"/>
      <c r="AE25" s="13"/>
      <c r="AF25" s="13"/>
      <c r="AG25" s="13"/>
      <c r="AH25" s="13"/>
      <c r="AI25" s="215" t="s">
        <v>204</v>
      </c>
      <c r="AJ25" s="215"/>
      <c r="AK25" s="215"/>
      <c r="AL25" s="215"/>
      <c r="AM25" s="215"/>
      <c r="AN25" s="215"/>
      <c r="AO25" s="215"/>
      <c r="AP25" s="215"/>
      <c r="AQ25" s="215"/>
      <c r="AR25" s="215"/>
      <c r="AS25" s="215"/>
      <c r="AT25" s="215"/>
      <c r="AU25" s="215"/>
      <c r="AV25" s="215"/>
      <c r="AW25" s="215"/>
      <c r="AX25" s="215"/>
    </row>
    <row r="26" spans="1:50" ht="12" customHeight="1">
      <c r="A26" s="13"/>
      <c r="B26" s="13"/>
      <c r="C26" s="13"/>
      <c r="D26" s="13"/>
      <c r="E26" s="13"/>
      <c r="F26" s="13"/>
      <c r="G26" s="13"/>
      <c r="H26" s="206"/>
      <c r="I26" s="206"/>
      <c r="J26" s="206"/>
      <c r="K26" s="206"/>
      <c r="L26" s="206"/>
      <c r="M26" s="206"/>
      <c r="N26" s="206"/>
      <c r="O26" s="206"/>
      <c r="P26" s="206"/>
      <c r="Q26" s="206"/>
      <c r="R26" s="206"/>
      <c r="S26" s="206"/>
      <c r="T26" s="206"/>
      <c r="U26" s="206"/>
      <c r="V26" s="206"/>
      <c r="W26" s="206"/>
      <c r="X26" s="206"/>
      <c r="Y26" s="22"/>
      <c r="Z26" s="22"/>
      <c r="AA26" s="22"/>
      <c r="AB26" s="13"/>
      <c r="AC26" s="13"/>
      <c r="AD26" s="13"/>
      <c r="AE26" s="13"/>
      <c r="AF26" s="13"/>
      <c r="AG26" s="13"/>
      <c r="AH26" s="13"/>
      <c r="AI26" s="36" t="s">
        <v>212</v>
      </c>
      <c r="AJ26" s="38"/>
      <c r="AK26" s="13"/>
      <c r="AL26" s="39" t="s">
        <v>67</v>
      </c>
      <c r="AM26" s="13"/>
      <c r="AN26" s="205"/>
      <c r="AO26" s="205"/>
      <c r="AP26" s="205"/>
      <c r="AQ26" s="205"/>
      <c r="AR26" s="205"/>
      <c r="AS26" s="205"/>
      <c r="AT26" s="205"/>
      <c r="AU26" s="205"/>
      <c r="AV26" s="205"/>
      <c r="AW26" s="205"/>
      <c r="AX26" s="205"/>
    </row>
    <row r="27" spans="1:50" ht="12" customHeight="1">
      <c r="A27" s="13" t="s">
        <v>2</v>
      </c>
      <c r="B27" s="13"/>
      <c r="C27" s="13"/>
      <c r="D27" s="13"/>
      <c r="E27" s="13"/>
      <c r="F27" s="13"/>
      <c r="G27" s="13"/>
      <c r="H27" s="206"/>
      <c r="I27" s="206"/>
      <c r="J27" s="206"/>
      <c r="K27" s="206"/>
      <c r="L27" s="206"/>
      <c r="M27" s="206"/>
      <c r="N27" s="206"/>
      <c r="O27" s="206"/>
      <c r="P27" s="206"/>
      <c r="Q27" s="206"/>
      <c r="R27" s="206"/>
      <c r="S27" s="206"/>
      <c r="T27" s="206"/>
      <c r="U27" s="206"/>
      <c r="V27" s="206"/>
      <c r="W27" s="206"/>
      <c r="X27" s="206"/>
      <c r="Y27" s="22"/>
      <c r="Z27" s="22"/>
      <c r="AA27" s="22"/>
      <c r="AB27" s="13"/>
      <c r="AC27" s="13"/>
      <c r="AD27" s="13"/>
      <c r="AE27" s="13"/>
      <c r="AF27" s="13"/>
      <c r="AG27" s="7"/>
      <c r="AH27" s="7"/>
      <c r="AI27" s="13"/>
      <c r="AJ27" s="40"/>
      <c r="AK27" s="13"/>
      <c r="AL27" s="41" t="s">
        <v>213</v>
      </c>
      <c r="AM27" s="13"/>
      <c r="AN27" s="205"/>
      <c r="AO27" s="205"/>
      <c r="AP27" s="205"/>
      <c r="AQ27" s="205"/>
      <c r="AR27" s="205"/>
      <c r="AS27" s="205"/>
      <c r="AT27" s="205"/>
      <c r="AU27" s="205"/>
      <c r="AV27" s="205"/>
      <c r="AW27" s="205"/>
      <c r="AX27" s="205"/>
    </row>
    <row r="28" spans="1:50" ht="12" customHeight="1">
      <c r="A28" s="13" t="s">
        <v>3</v>
      </c>
      <c r="B28" s="13"/>
      <c r="C28" s="13"/>
      <c r="D28" s="13"/>
      <c r="E28" s="13"/>
      <c r="F28" s="13"/>
      <c r="G28" s="13"/>
      <c r="H28" s="206"/>
      <c r="I28" s="206"/>
      <c r="J28" s="206"/>
      <c r="K28" s="206"/>
      <c r="L28" s="206"/>
      <c r="M28" s="206"/>
      <c r="N28" s="206"/>
      <c r="O28" s="206"/>
      <c r="P28" s="206"/>
      <c r="Q28" s="206"/>
      <c r="R28" s="206"/>
      <c r="S28" s="206"/>
      <c r="T28" s="206"/>
      <c r="U28" s="206"/>
      <c r="V28" s="206"/>
      <c r="W28" s="206"/>
      <c r="X28" s="206"/>
      <c r="Y28" s="22"/>
      <c r="Z28" s="22"/>
      <c r="AA28" s="22"/>
      <c r="AB28" s="13"/>
      <c r="AC28" s="13"/>
      <c r="AD28" s="13"/>
      <c r="AE28" s="13"/>
      <c r="AF28" s="13"/>
      <c r="AG28" s="42"/>
      <c r="AH28" s="7"/>
      <c r="AI28" s="13"/>
      <c r="AJ28" s="40"/>
      <c r="AK28" s="13"/>
      <c r="AL28" s="41" t="s">
        <v>214</v>
      </c>
      <c r="AM28" s="13"/>
      <c r="AN28" s="205"/>
      <c r="AO28" s="205"/>
      <c r="AP28" s="205"/>
      <c r="AQ28" s="205"/>
      <c r="AR28" s="205"/>
      <c r="AS28" s="205"/>
      <c r="AT28" s="205"/>
      <c r="AU28" s="205"/>
      <c r="AV28" s="205"/>
      <c r="AW28" s="205"/>
      <c r="AX28" s="205"/>
    </row>
    <row r="29" spans="1:50" ht="12" customHeight="1">
      <c r="A29" s="13" t="s">
        <v>4</v>
      </c>
      <c r="B29" s="13"/>
      <c r="C29" s="13"/>
      <c r="D29" s="13"/>
      <c r="E29" s="13"/>
      <c r="F29" s="13"/>
      <c r="G29" s="13"/>
      <c r="H29" s="206"/>
      <c r="I29" s="206"/>
      <c r="J29" s="206"/>
      <c r="K29" s="206"/>
      <c r="L29" s="206"/>
      <c r="M29" s="206"/>
      <c r="N29" s="206"/>
      <c r="O29" s="206"/>
      <c r="P29" s="206"/>
      <c r="Q29" s="206"/>
      <c r="R29" s="206"/>
      <c r="S29" s="206"/>
      <c r="T29" s="206"/>
      <c r="U29" s="206"/>
      <c r="V29" s="206"/>
      <c r="W29" s="206"/>
      <c r="X29" s="206"/>
      <c r="Y29" s="22"/>
      <c r="Z29" s="22"/>
      <c r="AA29" s="22"/>
      <c r="AB29" s="13"/>
      <c r="AC29" s="13"/>
      <c r="AD29" s="13"/>
      <c r="AE29" s="13"/>
      <c r="AF29" s="13"/>
      <c r="AG29" s="7"/>
      <c r="AH29" s="7"/>
      <c r="AI29" s="13"/>
      <c r="AJ29" s="40"/>
      <c r="AK29" s="13"/>
      <c r="AL29" s="41" t="s">
        <v>215</v>
      </c>
      <c r="AM29" s="13"/>
      <c r="AN29" s="205"/>
      <c r="AO29" s="205"/>
      <c r="AP29" s="205"/>
      <c r="AQ29" s="205"/>
      <c r="AR29" s="205"/>
      <c r="AS29" s="205"/>
      <c r="AT29" s="205"/>
      <c r="AU29" s="205"/>
      <c r="AV29" s="205"/>
      <c r="AW29" s="205"/>
      <c r="AX29" s="205"/>
    </row>
    <row r="30" spans="1:50" ht="12" customHeight="1">
      <c r="A30" s="13" t="s">
        <v>209</v>
      </c>
      <c r="B30" s="13"/>
      <c r="C30" s="13"/>
      <c r="D30" s="13"/>
      <c r="E30" s="13"/>
      <c r="F30" s="13"/>
      <c r="G30" s="13"/>
      <c r="H30" s="206"/>
      <c r="I30" s="206"/>
      <c r="J30" s="206"/>
      <c r="K30" s="206"/>
      <c r="L30" s="206"/>
      <c r="M30" s="206"/>
      <c r="N30" s="206"/>
      <c r="O30" s="206"/>
      <c r="P30" s="206"/>
      <c r="Q30" s="206"/>
      <c r="R30" s="206"/>
      <c r="S30" s="206"/>
      <c r="T30" s="206"/>
      <c r="U30" s="206"/>
      <c r="V30" s="206"/>
      <c r="W30" s="206"/>
      <c r="X30" s="206"/>
      <c r="Y30" s="22"/>
      <c r="Z30" s="22"/>
      <c r="AA30" s="22"/>
      <c r="AB30" s="13"/>
      <c r="AC30" s="13"/>
      <c r="AD30" s="13"/>
      <c r="AE30" s="13"/>
      <c r="AF30" s="13"/>
      <c r="AG30" s="7"/>
      <c r="AH30" s="7"/>
      <c r="AI30" s="13"/>
      <c r="AJ30" s="40"/>
      <c r="AK30" s="13"/>
      <c r="AL30" s="41" t="s">
        <v>216</v>
      </c>
      <c r="AM30" s="13"/>
      <c r="AN30" s="205"/>
      <c r="AO30" s="205"/>
      <c r="AP30" s="205"/>
      <c r="AQ30" s="205"/>
      <c r="AR30" s="205"/>
      <c r="AS30" s="205"/>
      <c r="AT30" s="205"/>
      <c r="AU30" s="205"/>
      <c r="AV30" s="205"/>
      <c r="AW30" s="205"/>
      <c r="AX30" s="205"/>
    </row>
    <row r="31" spans="1:50" ht="12" customHeight="1">
      <c r="A31" s="13" t="s">
        <v>198</v>
      </c>
      <c r="B31" s="13"/>
      <c r="C31" s="13"/>
      <c r="D31" s="13"/>
      <c r="E31" s="13"/>
      <c r="F31" s="13"/>
      <c r="G31" s="13"/>
      <c r="H31" s="206"/>
      <c r="I31" s="206"/>
      <c r="J31" s="206"/>
      <c r="K31" s="206"/>
      <c r="L31" s="206"/>
      <c r="M31" s="206"/>
      <c r="N31" s="206"/>
      <c r="O31" s="206"/>
      <c r="P31" s="206"/>
      <c r="Q31" s="206"/>
      <c r="R31" s="206"/>
      <c r="S31" s="206"/>
      <c r="T31" s="206"/>
      <c r="U31" s="206"/>
      <c r="V31" s="206"/>
      <c r="W31" s="206"/>
      <c r="X31" s="206"/>
      <c r="Y31" s="22"/>
      <c r="Z31" s="22"/>
      <c r="AA31" s="22"/>
      <c r="AB31" s="13"/>
      <c r="AC31" s="13"/>
      <c r="AD31" s="13"/>
      <c r="AE31" s="13"/>
      <c r="AF31" s="13"/>
      <c r="AG31" s="7"/>
      <c r="AH31" s="7"/>
      <c r="AI31" s="13"/>
      <c r="AJ31" s="40"/>
      <c r="AK31" s="13"/>
      <c r="AL31" s="41" t="s">
        <v>217</v>
      </c>
      <c r="AM31" s="13"/>
      <c r="AN31" s="205"/>
      <c r="AO31" s="205"/>
      <c r="AP31" s="205"/>
      <c r="AQ31" s="205"/>
      <c r="AR31" s="205"/>
      <c r="AS31" s="205"/>
      <c r="AT31" s="205"/>
      <c r="AU31" s="205"/>
      <c r="AV31" s="205"/>
      <c r="AW31" s="205"/>
      <c r="AX31" s="205"/>
    </row>
    <row r="32" spans="1:50" ht="12" customHeight="1">
      <c r="A32" s="13" t="s">
        <v>199</v>
      </c>
      <c r="B32" s="13"/>
      <c r="C32" s="13"/>
      <c r="D32" s="13"/>
      <c r="E32" s="13"/>
      <c r="F32" s="13"/>
      <c r="G32" s="13"/>
      <c r="H32" s="206"/>
      <c r="I32" s="206"/>
      <c r="J32" s="206"/>
      <c r="K32" s="206"/>
      <c r="L32" s="206"/>
      <c r="M32" s="206"/>
      <c r="N32" s="206"/>
      <c r="O32" s="206"/>
      <c r="P32" s="206"/>
      <c r="Q32" s="206"/>
      <c r="R32" s="206"/>
      <c r="S32" s="206"/>
      <c r="T32" s="206"/>
      <c r="U32" s="206"/>
      <c r="V32" s="206"/>
      <c r="W32" s="206"/>
      <c r="X32" s="206"/>
      <c r="Y32" s="22"/>
      <c r="Z32" s="22"/>
      <c r="AA32" s="22"/>
      <c r="AB32" s="13"/>
      <c r="AC32" s="13"/>
      <c r="AD32" s="13"/>
      <c r="AE32" s="13"/>
      <c r="AF32" s="13"/>
      <c r="AG32" s="7"/>
      <c r="AH32" s="7"/>
      <c r="AI32" s="13"/>
      <c r="AJ32" s="37"/>
      <c r="AK32" s="37"/>
      <c r="AL32" s="37"/>
      <c r="AM32" s="37"/>
      <c r="AN32" s="13"/>
      <c r="AO32" s="13"/>
      <c r="AP32" s="13"/>
      <c r="AQ32" s="13"/>
      <c r="AR32" s="13"/>
      <c r="AS32" s="13"/>
      <c r="AT32" s="13"/>
      <c r="AU32" s="13"/>
      <c r="AV32" s="13"/>
      <c r="AW32" s="13"/>
      <c r="AX32" s="13"/>
    </row>
    <row r="33" spans="1:51" ht="12" customHeight="1">
      <c r="A33" s="13" t="s">
        <v>369</v>
      </c>
      <c r="B33" s="13"/>
      <c r="C33" s="13"/>
      <c r="D33" s="13"/>
      <c r="E33" s="13"/>
      <c r="F33" s="13"/>
      <c r="G33" s="13"/>
      <c r="H33" s="206"/>
      <c r="I33" s="206"/>
      <c r="J33" s="206"/>
      <c r="K33" s="206"/>
      <c r="L33" s="206"/>
      <c r="M33" s="206"/>
      <c r="N33" s="206"/>
      <c r="O33" s="206"/>
      <c r="P33" s="206"/>
      <c r="Q33" s="206"/>
      <c r="R33" s="206"/>
      <c r="S33" s="206"/>
      <c r="T33" s="206"/>
      <c r="U33" s="206"/>
      <c r="V33" s="206"/>
      <c r="W33" s="206"/>
      <c r="X33" s="206"/>
      <c r="Y33" s="43"/>
      <c r="Z33" s="43"/>
      <c r="AA33" s="43"/>
      <c r="AB33" s="13"/>
      <c r="AC33" s="13"/>
      <c r="AD33" s="13"/>
      <c r="AE33" s="13"/>
      <c r="AF33" s="13"/>
      <c r="AG33" s="13"/>
      <c r="AH33" s="13"/>
      <c r="AI33" s="257" t="s">
        <v>130</v>
      </c>
      <c r="AJ33" s="257"/>
      <c r="AK33" s="257"/>
      <c r="AL33" s="257"/>
      <c r="AM33" s="257"/>
      <c r="AN33" s="219">
        <f>SUM(AN26:AX31)</f>
        <v>0</v>
      </c>
      <c r="AO33" s="219"/>
      <c r="AP33" s="219"/>
      <c r="AQ33" s="219"/>
      <c r="AR33" s="219"/>
      <c r="AS33" s="219"/>
      <c r="AT33" s="219"/>
      <c r="AU33" s="219"/>
      <c r="AV33" s="219"/>
      <c r="AW33" s="219"/>
      <c r="AX33" s="219"/>
    </row>
    <row r="34" spans="1:51" ht="5.0999999999999996" customHeight="1">
      <c r="A34" s="13"/>
      <c r="B34" s="13"/>
      <c r="C34" s="13"/>
      <c r="D34" s="13"/>
      <c r="E34" s="13"/>
      <c r="F34" s="13"/>
      <c r="G34" s="13"/>
      <c r="H34" s="13"/>
      <c r="I34" s="13"/>
      <c r="J34" s="44"/>
      <c r="K34" s="44"/>
      <c r="L34" s="44"/>
      <c r="M34" s="44"/>
      <c r="N34" s="44"/>
      <c r="O34" s="44"/>
      <c r="P34" s="44"/>
      <c r="Q34" s="44"/>
      <c r="R34" s="44"/>
      <c r="S34" s="44"/>
      <c r="T34" s="44"/>
      <c r="U34" s="44"/>
      <c r="V34" s="44"/>
      <c r="W34" s="44"/>
      <c r="X34" s="44"/>
      <c r="Y34" s="43"/>
      <c r="Z34" s="43"/>
      <c r="AA34" s="43"/>
      <c r="AB34" s="13"/>
      <c r="AC34" s="13"/>
      <c r="AD34" s="13"/>
      <c r="AE34" s="13"/>
      <c r="AF34" s="13"/>
      <c r="AG34" s="13"/>
      <c r="AH34" s="13"/>
      <c r="AI34" s="13"/>
      <c r="AJ34" s="13"/>
      <c r="AK34" s="13"/>
      <c r="AL34" s="13"/>
      <c r="AM34" s="13"/>
      <c r="AN34" s="13"/>
      <c r="AO34" s="13"/>
      <c r="AP34" s="13"/>
      <c r="AQ34" s="13"/>
      <c r="AR34" s="13"/>
      <c r="AS34" s="13"/>
      <c r="AT34" s="13"/>
      <c r="AU34" s="13"/>
      <c r="AV34" s="13"/>
      <c r="AW34" s="13"/>
      <c r="AX34" s="13"/>
    </row>
    <row r="35" spans="1:51" ht="12" customHeight="1">
      <c r="A35" s="37" t="s">
        <v>0</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row>
    <row r="36" spans="1:51" ht="12"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1" ht="12" customHeight="1">
      <c r="A37" s="37" t="s">
        <v>203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51" ht="5.0999999999999996"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51" ht="12" customHeight="1">
      <c r="A39" s="13"/>
      <c r="B39" s="13"/>
      <c r="C39" s="13"/>
      <c r="D39" s="13"/>
      <c r="E39" s="13"/>
      <c r="F39" s="13"/>
      <c r="G39" s="13"/>
      <c r="H39" s="13"/>
      <c r="I39" s="22"/>
      <c r="J39" s="22"/>
      <c r="K39" s="22"/>
      <c r="L39" s="22"/>
      <c r="M39" s="22"/>
      <c r="N39" s="210" t="s">
        <v>5</v>
      </c>
      <c r="O39" s="210"/>
      <c r="P39" s="210"/>
      <c r="Q39" s="210"/>
      <c r="R39" s="210"/>
      <c r="S39" s="210"/>
      <c r="T39" s="210"/>
      <c r="U39" s="210"/>
      <c r="V39" s="210"/>
      <c r="W39" s="210"/>
      <c r="X39" s="210"/>
      <c r="Y39" s="22"/>
      <c r="Z39" s="22"/>
      <c r="AA39" s="210" t="s">
        <v>6</v>
      </c>
      <c r="AB39" s="210"/>
      <c r="AC39" s="210"/>
      <c r="AD39" s="210"/>
      <c r="AE39" s="210"/>
      <c r="AF39" s="210"/>
      <c r="AG39" s="210"/>
      <c r="AH39" s="210"/>
      <c r="AI39" s="210"/>
      <c r="AJ39" s="210"/>
      <c r="AK39" s="210"/>
      <c r="AL39" s="22"/>
      <c r="AM39" s="22"/>
      <c r="AN39" s="210" t="s">
        <v>136</v>
      </c>
      <c r="AO39" s="210"/>
      <c r="AP39" s="210"/>
      <c r="AQ39" s="210"/>
      <c r="AR39" s="210"/>
      <c r="AS39" s="210"/>
      <c r="AT39" s="210"/>
      <c r="AU39" s="210"/>
      <c r="AV39" s="210"/>
      <c r="AW39" s="210"/>
      <c r="AX39" s="210"/>
      <c r="AY39" s="22"/>
    </row>
    <row r="40" spans="1:51" ht="12" customHeight="1">
      <c r="A40" s="13" t="s">
        <v>210</v>
      </c>
      <c r="B40" s="13"/>
      <c r="C40" s="13"/>
      <c r="D40" s="13"/>
      <c r="E40" s="13"/>
      <c r="F40" s="13"/>
      <c r="G40" s="13"/>
      <c r="H40" s="13"/>
      <c r="I40" s="22"/>
      <c r="J40" s="22"/>
      <c r="K40" s="22"/>
      <c r="L40" s="22"/>
      <c r="M40" s="45"/>
      <c r="N40" s="207">
        <f>SUM(AA40,AN40)</f>
        <v>0</v>
      </c>
      <c r="O40" s="207"/>
      <c r="P40" s="207"/>
      <c r="Q40" s="207"/>
      <c r="R40" s="207"/>
      <c r="S40" s="207"/>
      <c r="T40" s="207"/>
      <c r="U40" s="207"/>
      <c r="V40" s="207"/>
      <c r="W40" s="207"/>
      <c r="X40" s="207"/>
      <c r="Y40" s="46"/>
      <c r="Z40" s="46"/>
      <c r="AA40" s="205"/>
      <c r="AB40" s="205"/>
      <c r="AC40" s="205"/>
      <c r="AD40" s="205"/>
      <c r="AE40" s="205"/>
      <c r="AF40" s="205"/>
      <c r="AG40" s="205"/>
      <c r="AH40" s="205"/>
      <c r="AI40" s="205"/>
      <c r="AJ40" s="205"/>
      <c r="AK40" s="205"/>
      <c r="AL40" s="47"/>
      <c r="AM40" s="47"/>
      <c r="AN40" s="205"/>
      <c r="AO40" s="205"/>
      <c r="AP40" s="205"/>
      <c r="AQ40" s="205"/>
      <c r="AR40" s="205"/>
      <c r="AS40" s="205"/>
      <c r="AT40" s="205"/>
      <c r="AU40" s="205"/>
      <c r="AV40" s="205"/>
      <c r="AW40" s="205"/>
      <c r="AX40" s="205"/>
    </row>
    <row r="41" spans="1:51" ht="12" customHeight="1">
      <c r="A41" s="206"/>
      <c r="B41" s="206"/>
      <c r="C41" s="206"/>
      <c r="D41" s="206"/>
      <c r="E41" s="206"/>
      <c r="F41" s="206"/>
      <c r="G41" s="206"/>
      <c r="H41" s="206"/>
      <c r="I41" s="206"/>
      <c r="J41" s="206"/>
      <c r="K41" s="206"/>
      <c r="L41" s="22"/>
      <c r="M41" s="45"/>
      <c r="N41" s="207">
        <f>SUM(AA41,AN41)</f>
        <v>0</v>
      </c>
      <c r="O41" s="207"/>
      <c r="P41" s="207"/>
      <c r="Q41" s="207"/>
      <c r="R41" s="207"/>
      <c r="S41" s="207"/>
      <c r="T41" s="207"/>
      <c r="U41" s="207"/>
      <c r="V41" s="207"/>
      <c r="W41" s="207"/>
      <c r="X41" s="207"/>
      <c r="Y41" s="46"/>
      <c r="Z41" s="46"/>
      <c r="AA41" s="205"/>
      <c r="AB41" s="205"/>
      <c r="AC41" s="205"/>
      <c r="AD41" s="205"/>
      <c r="AE41" s="205"/>
      <c r="AF41" s="205"/>
      <c r="AG41" s="205"/>
      <c r="AH41" s="205"/>
      <c r="AI41" s="205"/>
      <c r="AJ41" s="205"/>
      <c r="AK41" s="205"/>
      <c r="AL41" s="47"/>
      <c r="AM41" s="47"/>
      <c r="AN41" s="205"/>
      <c r="AO41" s="205"/>
      <c r="AP41" s="205"/>
      <c r="AQ41" s="205"/>
      <c r="AR41" s="205"/>
      <c r="AS41" s="205"/>
      <c r="AT41" s="205"/>
      <c r="AU41" s="205"/>
      <c r="AV41" s="205"/>
      <c r="AW41" s="205"/>
      <c r="AX41" s="205"/>
    </row>
    <row r="42" spans="1:51" ht="12" customHeight="1">
      <c r="A42" s="206"/>
      <c r="B42" s="206"/>
      <c r="C42" s="206"/>
      <c r="D42" s="206"/>
      <c r="E42" s="206"/>
      <c r="F42" s="206"/>
      <c r="G42" s="206"/>
      <c r="H42" s="206"/>
      <c r="I42" s="206"/>
      <c r="J42" s="206"/>
      <c r="K42" s="206"/>
      <c r="L42" s="22"/>
      <c r="M42" s="45"/>
      <c r="N42" s="207">
        <f>SUM(AA42,AN42)</f>
        <v>0</v>
      </c>
      <c r="O42" s="207"/>
      <c r="P42" s="207"/>
      <c r="Q42" s="207"/>
      <c r="R42" s="207"/>
      <c r="S42" s="207"/>
      <c r="T42" s="207"/>
      <c r="U42" s="207"/>
      <c r="V42" s="207"/>
      <c r="W42" s="207"/>
      <c r="X42" s="207"/>
      <c r="Y42" s="46"/>
      <c r="Z42" s="46"/>
      <c r="AA42" s="205"/>
      <c r="AB42" s="205"/>
      <c r="AC42" s="205"/>
      <c r="AD42" s="205"/>
      <c r="AE42" s="205"/>
      <c r="AF42" s="205"/>
      <c r="AG42" s="205"/>
      <c r="AH42" s="205"/>
      <c r="AI42" s="205"/>
      <c r="AJ42" s="205"/>
      <c r="AK42" s="205"/>
      <c r="AL42" s="47"/>
      <c r="AM42" s="47"/>
      <c r="AN42" s="205"/>
      <c r="AO42" s="205"/>
      <c r="AP42" s="205"/>
      <c r="AQ42" s="205"/>
      <c r="AR42" s="205"/>
      <c r="AS42" s="205"/>
      <c r="AT42" s="205"/>
      <c r="AU42" s="205"/>
      <c r="AV42" s="205"/>
      <c r="AW42" s="205"/>
      <c r="AX42" s="205"/>
    </row>
    <row r="43" spans="1:51" ht="12" customHeight="1">
      <c r="A43" s="206"/>
      <c r="B43" s="206"/>
      <c r="C43" s="206"/>
      <c r="D43" s="206"/>
      <c r="E43" s="206"/>
      <c r="F43" s="206"/>
      <c r="G43" s="206"/>
      <c r="H43" s="206"/>
      <c r="I43" s="206"/>
      <c r="J43" s="206"/>
      <c r="K43" s="206"/>
      <c r="L43" s="22"/>
      <c r="M43" s="45"/>
      <c r="N43" s="207">
        <f>SUM(AA43,AN43)</f>
        <v>0</v>
      </c>
      <c r="O43" s="207"/>
      <c r="P43" s="207"/>
      <c r="Q43" s="207"/>
      <c r="R43" s="207"/>
      <c r="S43" s="207"/>
      <c r="T43" s="207"/>
      <c r="U43" s="207"/>
      <c r="V43" s="207"/>
      <c r="W43" s="207"/>
      <c r="X43" s="207"/>
      <c r="Y43" s="46"/>
      <c r="Z43" s="46"/>
      <c r="AA43" s="205"/>
      <c r="AB43" s="205"/>
      <c r="AC43" s="205"/>
      <c r="AD43" s="205"/>
      <c r="AE43" s="205"/>
      <c r="AF43" s="205"/>
      <c r="AG43" s="205"/>
      <c r="AH43" s="205"/>
      <c r="AI43" s="205"/>
      <c r="AJ43" s="205"/>
      <c r="AK43" s="205"/>
      <c r="AL43" s="47"/>
      <c r="AM43" s="47"/>
      <c r="AN43" s="205"/>
      <c r="AO43" s="205"/>
      <c r="AP43" s="205"/>
      <c r="AQ43" s="205"/>
      <c r="AR43" s="205"/>
      <c r="AS43" s="205"/>
      <c r="AT43" s="205"/>
      <c r="AU43" s="205"/>
      <c r="AV43" s="205"/>
      <c r="AW43" s="205"/>
      <c r="AX43" s="205"/>
    </row>
    <row r="44" spans="1:51" ht="12" customHeight="1">
      <c r="A44" s="13" t="s">
        <v>131</v>
      </c>
      <c r="B44" s="13"/>
      <c r="C44" s="13"/>
      <c r="D44" s="13"/>
      <c r="E44" s="13"/>
      <c r="F44" s="13"/>
      <c r="G44" s="13"/>
      <c r="H44" s="13"/>
      <c r="I44" s="22"/>
      <c r="J44" s="22"/>
      <c r="K44" s="22"/>
      <c r="L44" s="22"/>
      <c r="M44" s="45"/>
      <c r="N44" s="207">
        <f>SUM(N40:N43)</f>
        <v>0</v>
      </c>
      <c r="O44" s="207"/>
      <c r="P44" s="207"/>
      <c r="Q44" s="207"/>
      <c r="R44" s="207"/>
      <c r="S44" s="207"/>
      <c r="T44" s="207"/>
      <c r="U44" s="207"/>
      <c r="V44" s="207"/>
      <c r="W44" s="207"/>
      <c r="X44" s="207"/>
      <c r="Y44" s="46"/>
      <c r="Z44" s="46"/>
      <c r="AA44" s="207">
        <f>SUM(AA40:AK43)</f>
        <v>0</v>
      </c>
      <c r="AB44" s="207"/>
      <c r="AC44" s="207"/>
      <c r="AD44" s="207"/>
      <c r="AE44" s="207"/>
      <c r="AF44" s="207"/>
      <c r="AG44" s="207"/>
      <c r="AH44" s="207"/>
      <c r="AI44" s="207"/>
      <c r="AJ44" s="207"/>
      <c r="AK44" s="207"/>
      <c r="AL44" s="47"/>
      <c r="AM44" s="47"/>
      <c r="AN44" s="207">
        <f>SUM(AN40:AX43)</f>
        <v>0</v>
      </c>
      <c r="AO44" s="207"/>
      <c r="AP44" s="207"/>
      <c r="AQ44" s="207"/>
      <c r="AR44" s="207"/>
      <c r="AS44" s="207"/>
      <c r="AT44" s="207"/>
      <c r="AU44" s="207"/>
      <c r="AV44" s="207"/>
      <c r="AW44" s="207"/>
      <c r="AX44" s="207"/>
    </row>
    <row r="45" spans="1:51" ht="12" customHeight="1">
      <c r="A45" s="212" t="s">
        <v>132</v>
      </c>
      <c r="B45" s="212"/>
      <c r="C45" s="212"/>
      <c r="D45" s="218" t="s">
        <v>498</v>
      </c>
      <c r="E45" s="218"/>
      <c r="F45" s="218"/>
      <c r="G45" s="13"/>
      <c r="H45" s="7"/>
      <c r="I45" s="22"/>
      <c r="J45" s="22"/>
      <c r="K45" s="22"/>
      <c r="L45" s="22"/>
      <c r="M45" s="45"/>
      <c r="N45" s="207">
        <f>ROUND(N44*D45/5,2)*5</f>
        <v>0</v>
      </c>
      <c r="O45" s="207"/>
      <c r="P45" s="207"/>
      <c r="Q45" s="207"/>
      <c r="R45" s="207"/>
      <c r="S45" s="207"/>
      <c r="T45" s="207"/>
      <c r="U45" s="207"/>
      <c r="V45" s="207"/>
      <c r="W45" s="207"/>
      <c r="X45" s="207"/>
      <c r="Y45" s="46"/>
      <c r="Z45" s="46"/>
      <c r="AA45" s="207">
        <f>ROUND(AA44*D45/5,2)*5</f>
        <v>0</v>
      </c>
      <c r="AB45" s="207"/>
      <c r="AC45" s="207"/>
      <c r="AD45" s="207"/>
      <c r="AE45" s="207"/>
      <c r="AF45" s="207"/>
      <c r="AG45" s="207"/>
      <c r="AH45" s="207"/>
      <c r="AI45" s="207"/>
      <c r="AJ45" s="207"/>
      <c r="AK45" s="207"/>
      <c r="AL45" s="47"/>
      <c r="AM45" s="47"/>
      <c r="AN45" s="207">
        <f>ROUND(AN44*D45/5,2)*5</f>
        <v>0</v>
      </c>
      <c r="AO45" s="207"/>
      <c r="AP45" s="207"/>
      <c r="AQ45" s="207"/>
      <c r="AR45" s="207"/>
      <c r="AS45" s="207"/>
      <c r="AT45" s="207"/>
      <c r="AU45" s="207"/>
      <c r="AV45" s="207"/>
      <c r="AW45" s="207"/>
      <c r="AX45" s="207"/>
    </row>
    <row r="46" spans="1:51" ht="12" customHeight="1">
      <c r="A46" s="37" t="s">
        <v>133</v>
      </c>
      <c r="B46" s="13"/>
      <c r="C46" s="13"/>
      <c r="D46" s="13"/>
      <c r="E46" s="13"/>
      <c r="F46" s="13"/>
      <c r="G46" s="13"/>
      <c r="H46" s="13"/>
      <c r="I46" s="22"/>
      <c r="J46" s="22"/>
      <c r="K46" s="22"/>
      <c r="L46" s="22"/>
      <c r="M46" s="45"/>
      <c r="N46" s="217">
        <f>SUM(N44:X45)</f>
        <v>0</v>
      </c>
      <c r="O46" s="217"/>
      <c r="P46" s="217"/>
      <c r="Q46" s="217"/>
      <c r="R46" s="217"/>
      <c r="S46" s="217"/>
      <c r="T46" s="217"/>
      <c r="U46" s="217"/>
      <c r="V46" s="217"/>
      <c r="W46" s="217"/>
      <c r="X46" s="217"/>
      <c r="Y46" s="46"/>
      <c r="Z46" s="46"/>
      <c r="AA46" s="217">
        <f>SUM(AA44:AK45)</f>
        <v>0</v>
      </c>
      <c r="AB46" s="217"/>
      <c r="AC46" s="217"/>
      <c r="AD46" s="217"/>
      <c r="AE46" s="217"/>
      <c r="AF46" s="217"/>
      <c r="AG46" s="217"/>
      <c r="AH46" s="217"/>
      <c r="AI46" s="217"/>
      <c r="AJ46" s="217"/>
      <c r="AK46" s="217"/>
      <c r="AL46" s="47"/>
      <c r="AM46" s="47"/>
      <c r="AN46" s="217">
        <f>SUM(AN44:AX45)</f>
        <v>0</v>
      </c>
      <c r="AO46" s="217"/>
      <c r="AP46" s="217"/>
      <c r="AQ46" s="217"/>
      <c r="AR46" s="217"/>
      <c r="AS46" s="217"/>
      <c r="AT46" s="217"/>
      <c r="AU46" s="217"/>
      <c r="AV46" s="217"/>
      <c r="AW46" s="217"/>
      <c r="AX46" s="217"/>
    </row>
    <row r="47" spans="1:51" ht="12" customHeight="1">
      <c r="A47" s="13"/>
      <c r="B47" s="13"/>
      <c r="C47" s="13"/>
      <c r="D47" s="13"/>
      <c r="E47" s="13"/>
      <c r="F47" s="13"/>
      <c r="G47" s="13"/>
      <c r="H47" s="13"/>
      <c r="I47" s="22"/>
      <c r="J47" s="22"/>
      <c r="K47" s="22"/>
      <c r="L47" s="22"/>
      <c r="M47" s="22"/>
      <c r="N47" s="48"/>
      <c r="O47" s="48"/>
      <c r="P47" s="48"/>
      <c r="Q47" s="48"/>
      <c r="R47" s="48"/>
      <c r="S47" s="48"/>
      <c r="T47" s="48"/>
      <c r="U47" s="48"/>
      <c r="V47" s="48"/>
      <c r="W47" s="48"/>
      <c r="X47" s="48"/>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row>
    <row r="48" spans="1:51" ht="12" customHeight="1">
      <c r="A48" s="13" t="s">
        <v>134</v>
      </c>
      <c r="B48" s="13"/>
      <c r="C48" s="13"/>
      <c r="D48" s="13"/>
      <c r="E48" s="13"/>
      <c r="F48" s="13"/>
      <c r="G48" s="13"/>
      <c r="H48" s="13"/>
      <c r="I48" s="22"/>
      <c r="J48" s="22"/>
      <c r="K48" s="22"/>
      <c r="L48" s="22"/>
      <c r="M48" s="45"/>
      <c r="N48" s="207">
        <f>SUM(AA48,AN48)</f>
        <v>0</v>
      </c>
      <c r="O48" s="207"/>
      <c r="P48" s="207"/>
      <c r="Q48" s="207"/>
      <c r="R48" s="207"/>
      <c r="S48" s="207"/>
      <c r="T48" s="207"/>
      <c r="U48" s="207"/>
      <c r="V48" s="207"/>
      <c r="W48" s="207"/>
      <c r="X48" s="207"/>
      <c r="Y48" s="46"/>
      <c r="Z48" s="46"/>
      <c r="AA48" s="205"/>
      <c r="AB48" s="205"/>
      <c r="AC48" s="205"/>
      <c r="AD48" s="205"/>
      <c r="AE48" s="205"/>
      <c r="AF48" s="205"/>
      <c r="AG48" s="205"/>
      <c r="AH48" s="205"/>
      <c r="AI48" s="205"/>
      <c r="AJ48" s="205"/>
      <c r="AK48" s="205"/>
      <c r="AL48" s="47"/>
      <c r="AM48" s="47"/>
      <c r="AN48" s="205"/>
      <c r="AO48" s="205"/>
      <c r="AP48" s="205"/>
      <c r="AQ48" s="205"/>
      <c r="AR48" s="205"/>
      <c r="AS48" s="205"/>
      <c r="AT48" s="205"/>
      <c r="AU48" s="205"/>
      <c r="AV48" s="205"/>
      <c r="AW48" s="205"/>
      <c r="AX48" s="205"/>
    </row>
    <row r="49" spans="1:50" ht="12"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row>
    <row r="50" spans="1:50" ht="12" customHeight="1">
      <c r="A50" s="37" t="s">
        <v>135</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row>
    <row r="51" spans="1:50" ht="12" customHeight="1">
      <c r="A51" s="13" t="s">
        <v>8</v>
      </c>
      <c r="B51" s="13"/>
      <c r="C51" s="13"/>
      <c r="D51" s="13"/>
      <c r="E51" s="13"/>
      <c r="F51" s="13"/>
      <c r="G51" s="13"/>
      <c r="H51" s="13"/>
      <c r="I51" s="13"/>
      <c r="J51" s="13"/>
      <c r="K51" s="13"/>
      <c r="L51" s="13"/>
      <c r="M51" s="13"/>
      <c r="N51" s="13"/>
      <c r="O51" s="13"/>
      <c r="P51" s="13"/>
      <c r="Q51" s="13"/>
      <c r="R51" s="13"/>
      <c r="S51" s="13"/>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row>
    <row r="52" spans="1:50" ht="1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row>
    <row r="53" spans="1:50" ht="12" customHeight="1">
      <c r="A53" s="214" t="s">
        <v>43</v>
      </c>
      <c r="B53" s="214"/>
      <c r="C53" s="37" t="s">
        <v>294</v>
      </c>
      <c r="D53" s="13"/>
      <c r="E53" s="13"/>
      <c r="F53" s="13"/>
      <c r="G53" s="13"/>
      <c r="H53" s="13"/>
      <c r="I53" s="13"/>
      <c r="J53" s="13"/>
      <c r="K53" s="13"/>
      <c r="L53" s="13"/>
      <c r="M53" s="13"/>
      <c r="N53" s="13"/>
      <c r="O53" s="13"/>
      <c r="P53" s="13"/>
      <c r="Q53" s="13"/>
      <c r="R53" s="13"/>
      <c r="S53" s="13"/>
      <c r="T53" s="13"/>
      <c r="U53" s="13"/>
      <c r="V53" s="13"/>
      <c r="W53" s="13"/>
      <c r="X53" s="13"/>
      <c r="Y53" s="13"/>
      <c r="Z53" s="13"/>
      <c r="AA53" s="37" t="s">
        <v>146</v>
      </c>
      <c r="AB53" s="13"/>
      <c r="AC53" s="37" t="s">
        <v>200</v>
      </c>
      <c r="AD53" s="37"/>
      <c r="AE53" s="37"/>
      <c r="AF53" s="37"/>
      <c r="AG53" s="37"/>
      <c r="AH53" s="37"/>
      <c r="AI53" s="37"/>
      <c r="AJ53" s="37"/>
      <c r="AK53" s="37"/>
      <c r="AL53" s="37"/>
      <c r="AM53" s="37"/>
      <c r="AN53" s="37"/>
      <c r="AO53" s="37"/>
      <c r="AP53" s="37"/>
      <c r="AQ53" s="37"/>
      <c r="AR53" s="37"/>
      <c r="AS53" s="37"/>
      <c r="AT53" s="37"/>
      <c r="AU53" s="37"/>
      <c r="AV53" s="37"/>
      <c r="AW53" s="37"/>
      <c r="AX53" s="37"/>
    </row>
    <row r="54" spans="1:50" ht="12"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13"/>
      <c r="Z54" s="13"/>
      <c r="AA54" s="37"/>
      <c r="AB54" s="13"/>
      <c r="AC54" s="49" t="s">
        <v>201</v>
      </c>
      <c r="AD54" s="49"/>
      <c r="AE54" s="36"/>
      <c r="AF54" s="36"/>
      <c r="AG54" s="36"/>
      <c r="AH54" s="36"/>
      <c r="AI54" s="36"/>
      <c r="AJ54" s="13"/>
      <c r="AK54" s="13"/>
      <c r="AL54" s="13"/>
      <c r="AM54" s="13"/>
      <c r="AN54" s="13"/>
      <c r="AO54" s="13"/>
      <c r="AP54" s="13"/>
      <c r="AQ54" s="13"/>
      <c r="AR54" s="260" t="s">
        <v>11</v>
      </c>
      <c r="AS54" s="260"/>
      <c r="AT54" s="260"/>
      <c r="AU54" s="260"/>
      <c r="AV54" s="260"/>
      <c r="AW54" s="260"/>
      <c r="AX54" s="260"/>
    </row>
    <row r="55" spans="1:50" ht="12" customHeight="1">
      <c r="A55" s="214" t="s">
        <v>45</v>
      </c>
      <c r="B55" s="214"/>
      <c r="C55" s="193" t="s">
        <v>296</v>
      </c>
      <c r="D55" s="193"/>
      <c r="E55" s="193"/>
      <c r="F55" s="193"/>
      <c r="G55" s="193"/>
      <c r="H55" s="193"/>
      <c r="I55" s="193"/>
      <c r="J55" s="193"/>
      <c r="K55" s="193"/>
      <c r="L55" s="193"/>
      <c r="M55" s="193"/>
      <c r="N55" s="193"/>
      <c r="O55" s="193"/>
      <c r="P55" s="193"/>
      <c r="Q55" s="193"/>
      <c r="R55" s="193"/>
      <c r="S55" s="193"/>
      <c r="T55" s="193"/>
      <c r="U55" s="193"/>
      <c r="V55" s="193"/>
      <c r="W55" s="193"/>
      <c r="X55" s="193"/>
      <c r="Y55" s="13"/>
      <c r="Z55" s="13"/>
      <c r="AA55" s="37" t="s">
        <v>147</v>
      </c>
      <c r="AB55" s="13"/>
      <c r="AC55" s="37"/>
      <c r="AD55" s="13"/>
      <c r="AE55" s="13"/>
      <c r="AF55" s="13"/>
      <c r="AG55" s="13"/>
      <c r="AH55" s="13"/>
      <c r="AI55" s="13"/>
      <c r="AJ55" s="13"/>
      <c r="AK55" s="13"/>
      <c r="AL55" s="13"/>
      <c r="AM55" s="13"/>
      <c r="AN55" s="210" t="s">
        <v>119</v>
      </c>
      <c r="AO55" s="210"/>
      <c r="AP55" s="210"/>
      <c r="AQ55" s="51"/>
      <c r="AR55" s="210" t="s">
        <v>37</v>
      </c>
      <c r="AS55" s="210"/>
      <c r="AT55" s="210"/>
      <c r="AU55" s="51"/>
      <c r="AV55" s="210" t="s">
        <v>38</v>
      </c>
      <c r="AW55" s="210"/>
      <c r="AX55" s="210"/>
    </row>
    <row r="56" spans="1:50" ht="12" customHeight="1">
      <c r="A56" s="49"/>
      <c r="B56" s="49"/>
      <c r="C56" s="193"/>
      <c r="D56" s="193"/>
      <c r="E56" s="193"/>
      <c r="F56" s="193"/>
      <c r="G56" s="193"/>
      <c r="H56" s="193"/>
      <c r="I56" s="193"/>
      <c r="J56" s="193"/>
      <c r="K56" s="193"/>
      <c r="L56" s="193"/>
      <c r="M56" s="193"/>
      <c r="N56" s="193"/>
      <c r="O56" s="193"/>
      <c r="P56" s="193"/>
      <c r="Q56" s="193"/>
      <c r="R56" s="193"/>
      <c r="S56" s="193"/>
      <c r="T56" s="193"/>
      <c r="U56" s="193"/>
      <c r="V56" s="193"/>
      <c r="W56" s="193"/>
      <c r="X56" s="193"/>
      <c r="Y56" s="13"/>
      <c r="Z56" s="13"/>
      <c r="AA56" s="52" t="s">
        <v>12</v>
      </c>
      <c r="AB56" s="13"/>
      <c r="AC56" s="13"/>
      <c r="AD56" s="13"/>
      <c r="AE56" s="13"/>
      <c r="AF56" s="13"/>
      <c r="AG56" s="13"/>
      <c r="AH56" s="13"/>
      <c r="AI56" s="13"/>
      <c r="AJ56" s="13"/>
      <c r="AK56" s="13"/>
      <c r="AL56" s="13"/>
      <c r="AM56" s="13"/>
      <c r="AN56" s="13"/>
      <c r="AO56" s="13"/>
      <c r="AP56" s="13"/>
      <c r="AQ56" s="13"/>
      <c r="AR56" s="13"/>
      <c r="AS56" s="13"/>
      <c r="AT56" s="13"/>
      <c r="AU56" s="13"/>
      <c r="AV56" s="13"/>
      <c r="AW56" s="13"/>
      <c r="AX56" s="13"/>
    </row>
    <row r="57" spans="1:50" ht="12" customHeight="1">
      <c r="A57" s="7"/>
      <c r="B57" s="7"/>
      <c r="C57" s="53"/>
      <c r="D57" s="53"/>
      <c r="E57" s="53"/>
      <c r="F57" s="53"/>
      <c r="G57" s="53"/>
      <c r="H57" s="53"/>
      <c r="I57" s="53"/>
      <c r="J57" s="53"/>
      <c r="K57" s="53"/>
      <c r="L57" s="53"/>
      <c r="M57" s="53"/>
      <c r="N57" s="53"/>
      <c r="O57" s="53"/>
      <c r="P57" s="53"/>
      <c r="Q57" s="53"/>
      <c r="R57" s="53"/>
      <c r="S57" s="53"/>
      <c r="T57" s="53"/>
      <c r="U57" s="53"/>
      <c r="V57" s="53"/>
      <c r="W57" s="53"/>
      <c r="X57" s="53"/>
      <c r="Y57" s="13"/>
      <c r="Z57" s="13"/>
      <c r="AA57" s="5" t="s">
        <v>225</v>
      </c>
      <c r="AB57" s="188" t="s">
        <v>82</v>
      </c>
      <c r="AC57" s="188"/>
      <c r="AD57" s="188"/>
      <c r="AE57" s="188"/>
      <c r="AF57" s="188"/>
      <c r="AG57" s="188"/>
      <c r="AH57" s="188"/>
      <c r="AI57" s="188"/>
      <c r="AJ57" s="188"/>
      <c r="AK57" s="188"/>
      <c r="AL57" s="188"/>
      <c r="AM57" s="188"/>
      <c r="AN57" s="53"/>
      <c r="AO57" s="53"/>
      <c r="AP57" s="53"/>
      <c r="AQ57" s="13"/>
      <c r="AR57" s="13"/>
      <c r="AS57" s="13"/>
      <c r="AT57" s="13"/>
      <c r="AU57" s="13"/>
      <c r="AV57" s="13"/>
      <c r="AW57" s="13"/>
      <c r="AX57" s="13"/>
    </row>
    <row r="58" spans="1:50" ht="12" customHeight="1">
      <c r="A58" s="24" t="s">
        <v>44</v>
      </c>
      <c r="B58" s="13"/>
      <c r="C58" s="193" t="s">
        <v>295</v>
      </c>
      <c r="D58" s="193"/>
      <c r="E58" s="193"/>
      <c r="F58" s="193"/>
      <c r="G58" s="193"/>
      <c r="H58" s="193"/>
      <c r="I58" s="193"/>
      <c r="J58" s="193"/>
      <c r="K58" s="193"/>
      <c r="L58" s="193"/>
      <c r="M58" s="193"/>
      <c r="N58" s="193"/>
      <c r="O58" s="193"/>
      <c r="P58" s="193"/>
      <c r="Q58" s="193"/>
      <c r="R58" s="193"/>
      <c r="S58" s="193"/>
      <c r="T58" s="193"/>
      <c r="U58" s="193"/>
      <c r="V58" s="193"/>
      <c r="W58" s="193"/>
      <c r="X58" s="193"/>
      <c r="Y58" s="13"/>
      <c r="Z58" s="13"/>
      <c r="AA58" s="5"/>
      <c r="AB58" s="188"/>
      <c r="AC58" s="188"/>
      <c r="AD58" s="188"/>
      <c r="AE58" s="188"/>
      <c r="AF58" s="188"/>
      <c r="AG58" s="188"/>
      <c r="AH58" s="188"/>
      <c r="AI58" s="188"/>
      <c r="AJ58" s="188"/>
      <c r="AK58" s="188"/>
      <c r="AL58" s="188"/>
      <c r="AM58" s="188"/>
      <c r="AN58" s="53"/>
      <c r="AO58" s="53"/>
      <c r="AP58" s="53"/>
      <c r="AQ58" s="13"/>
      <c r="AR58" s="13"/>
      <c r="AS58" s="13"/>
      <c r="AT58" s="13"/>
      <c r="AU58" s="13"/>
      <c r="AV58" s="13"/>
      <c r="AW58" s="13"/>
      <c r="AX58" s="13"/>
    </row>
    <row r="59" spans="1:50" ht="12" customHeight="1">
      <c r="C59" s="193"/>
      <c r="D59" s="193"/>
      <c r="E59" s="193"/>
      <c r="F59" s="193"/>
      <c r="G59" s="193"/>
      <c r="H59" s="193"/>
      <c r="I59" s="193"/>
      <c r="J59" s="193"/>
      <c r="K59" s="193"/>
      <c r="L59" s="193"/>
      <c r="M59" s="193"/>
      <c r="N59" s="193"/>
      <c r="O59" s="193"/>
      <c r="P59" s="193"/>
      <c r="Q59" s="193"/>
      <c r="R59" s="193"/>
      <c r="S59" s="193"/>
      <c r="T59" s="193"/>
      <c r="U59" s="193"/>
      <c r="V59" s="193"/>
      <c r="W59" s="193"/>
      <c r="X59" s="193"/>
      <c r="Y59" s="13"/>
      <c r="Z59" s="13"/>
      <c r="AA59" s="13"/>
      <c r="AB59" s="188"/>
      <c r="AC59" s="188"/>
      <c r="AD59" s="188"/>
      <c r="AE59" s="188"/>
      <c r="AF59" s="188"/>
      <c r="AG59" s="188"/>
      <c r="AH59" s="188"/>
      <c r="AI59" s="188"/>
      <c r="AJ59" s="188"/>
      <c r="AK59" s="188"/>
      <c r="AL59" s="188"/>
      <c r="AM59" s="188"/>
      <c r="AN59" s="258">
        <v>0.03</v>
      </c>
      <c r="AO59" s="258"/>
      <c r="AP59" s="258"/>
      <c r="AQ59" s="13"/>
      <c r="AR59" s="259"/>
      <c r="AS59" s="259"/>
      <c r="AT59" s="259"/>
      <c r="AU59" s="55"/>
      <c r="AV59" s="259"/>
      <c r="AW59" s="259"/>
      <c r="AX59" s="259"/>
    </row>
    <row r="60" spans="1:50" ht="12" customHeight="1">
      <c r="A60" s="7"/>
      <c r="B60" s="7"/>
      <c r="C60" s="53"/>
      <c r="D60" s="53"/>
      <c r="E60" s="53"/>
      <c r="F60" s="53"/>
      <c r="G60" s="53"/>
      <c r="H60" s="53"/>
      <c r="I60" s="53"/>
      <c r="J60" s="53"/>
      <c r="K60" s="53"/>
      <c r="L60" s="53"/>
      <c r="M60" s="53"/>
      <c r="N60" s="53"/>
      <c r="O60" s="53"/>
      <c r="P60" s="53"/>
      <c r="Q60" s="53"/>
      <c r="R60" s="53"/>
      <c r="S60" s="53"/>
      <c r="T60" s="53"/>
      <c r="U60" s="53"/>
      <c r="V60" s="53"/>
      <c r="W60" s="53"/>
      <c r="X60" s="53"/>
      <c r="Y60" s="13"/>
      <c r="Z60" s="13"/>
      <c r="AA60" s="5" t="s">
        <v>225</v>
      </c>
      <c r="AB60" s="188" t="s">
        <v>39</v>
      </c>
      <c r="AC60" s="188"/>
      <c r="AD60" s="188"/>
      <c r="AE60" s="188"/>
      <c r="AF60" s="188"/>
      <c r="AG60" s="188"/>
      <c r="AH60" s="188"/>
      <c r="AI60" s="188"/>
      <c r="AJ60" s="188"/>
      <c r="AK60" s="188"/>
      <c r="AL60" s="188"/>
      <c r="AM60" s="188"/>
      <c r="AN60" s="56"/>
      <c r="AO60" s="56"/>
      <c r="AP60" s="56"/>
      <c r="AQ60" s="13"/>
      <c r="AR60" s="55"/>
      <c r="AS60" s="55"/>
      <c r="AT60" s="55"/>
      <c r="AU60" s="55"/>
      <c r="AV60" s="55"/>
      <c r="AW60" s="55"/>
      <c r="AX60" s="55"/>
    </row>
    <row r="61" spans="1:50" ht="12" customHeight="1">
      <c r="A61" s="24" t="s">
        <v>46</v>
      </c>
      <c r="B61" s="13"/>
      <c r="C61" s="37" t="s">
        <v>205</v>
      </c>
      <c r="D61" s="13"/>
      <c r="E61" s="13"/>
      <c r="F61" s="13"/>
      <c r="G61" s="13"/>
      <c r="H61" s="13"/>
      <c r="I61" s="13"/>
      <c r="J61" s="13"/>
      <c r="K61" s="13"/>
      <c r="L61" s="13"/>
      <c r="M61" s="13"/>
      <c r="N61" s="13"/>
      <c r="O61" s="13"/>
      <c r="P61" s="13"/>
      <c r="Q61" s="13"/>
      <c r="R61" s="13"/>
      <c r="S61" s="13"/>
      <c r="T61" s="13"/>
      <c r="U61" s="13"/>
      <c r="V61" s="13"/>
      <c r="W61" s="13"/>
      <c r="X61" s="13"/>
      <c r="Y61" s="13"/>
      <c r="Z61" s="13"/>
      <c r="AA61" s="13"/>
      <c r="AB61" s="188"/>
      <c r="AC61" s="188"/>
      <c r="AD61" s="188"/>
      <c r="AE61" s="188"/>
      <c r="AF61" s="188"/>
      <c r="AG61" s="188"/>
      <c r="AH61" s="188"/>
      <c r="AI61" s="188"/>
      <c r="AJ61" s="188"/>
      <c r="AK61" s="188"/>
      <c r="AL61" s="188"/>
      <c r="AM61" s="188"/>
      <c r="AN61" s="258">
        <v>0.06</v>
      </c>
      <c r="AO61" s="258"/>
      <c r="AP61" s="258"/>
      <c r="AQ61" s="13"/>
      <c r="AR61" s="259"/>
      <c r="AS61" s="259"/>
      <c r="AT61" s="259"/>
      <c r="AU61" s="55"/>
      <c r="AV61" s="259"/>
      <c r="AW61" s="259"/>
      <c r="AX61" s="259"/>
    </row>
    <row r="62" spans="1:50" ht="12" customHeight="1">
      <c r="A62" s="188" t="s">
        <v>120</v>
      </c>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3"/>
      <c r="Z62" s="13"/>
      <c r="AA62" s="52" t="s">
        <v>148</v>
      </c>
      <c r="AB62" s="13"/>
      <c r="AC62" s="13"/>
      <c r="AD62" s="13"/>
      <c r="AE62" s="13"/>
      <c r="AF62" s="13"/>
      <c r="AG62" s="13"/>
      <c r="AH62" s="13"/>
      <c r="AI62" s="13"/>
      <c r="AJ62" s="13"/>
      <c r="AK62" s="13"/>
      <c r="AL62" s="13"/>
      <c r="AM62" s="13"/>
      <c r="AN62" s="57"/>
      <c r="AO62" s="57"/>
      <c r="AP62" s="57"/>
      <c r="AQ62" s="13"/>
      <c r="AR62" s="55"/>
      <c r="AS62" s="55"/>
      <c r="AT62" s="55"/>
      <c r="AU62" s="55"/>
      <c r="AV62" s="55"/>
      <c r="AW62" s="55"/>
      <c r="AX62" s="55"/>
    </row>
    <row r="63" spans="1:50" ht="12" customHeight="1">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3"/>
      <c r="Z63" s="13"/>
      <c r="AA63" s="5" t="s">
        <v>225</v>
      </c>
      <c r="AB63" s="13" t="s">
        <v>25</v>
      </c>
      <c r="AC63" s="13"/>
      <c r="AD63" s="13"/>
      <c r="AE63" s="13"/>
      <c r="AF63" s="13"/>
      <c r="AG63" s="13"/>
      <c r="AH63" s="13"/>
      <c r="AI63" s="13"/>
      <c r="AJ63" s="13"/>
      <c r="AK63" s="13"/>
      <c r="AL63" s="13"/>
      <c r="AM63" s="13"/>
      <c r="AN63" s="262">
        <v>0.13</v>
      </c>
      <c r="AO63" s="262"/>
      <c r="AP63" s="262"/>
      <c r="AQ63" s="13"/>
      <c r="AR63" s="261"/>
      <c r="AS63" s="261"/>
      <c r="AT63" s="261"/>
      <c r="AU63" s="55"/>
      <c r="AV63" s="261"/>
      <c r="AW63" s="261"/>
      <c r="AX63" s="261"/>
    </row>
    <row r="64" spans="1:50" ht="1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5" t="s">
        <v>225</v>
      </c>
      <c r="AB64" s="13" t="s">
        <v>26</v>
      </c>
      <c r="AC64" s="13"/>
      <c r="AD64" s="13"/>
      <c r="AE64" s="13"/>
      <c r="AF64" s="13"/>
      <c r="AG64" s="13"/>
      <c r="AH64" s="13"/>
      <c r="AI64" s="13"/>
      <c r="AJ64" s="13"/>
      <c r="AK64" s="13"/>
      <c r="AL64" s="13"/>
      <c r="AM64" s="13"/>
      <c r="AN64" s="262">
        <v>0.04</v>
      </c>
      <c r="AO64" s="262"/>
      <c r="AP64" s="262"/>
      <c r="AQ64" s="13"/>
      <c r="AR64" s="261"/>
      <c r="AS64" s="261"/>
      <c r="AT64" s="261"/>
      <c r="AU64" s="55"/>
      <c r="AV64" s="261"/>
      <c r="AW64" s="261"/>
      <c r="AX64" s="261"/>
    </row>
    <row r="65" spans="1:52" ht="12" customHeight="1">
      <c r="Y65" s="13"/>
      <c r="Z65" s="13"/>
      <c r="AA65" s="5" t="s">
        <v>225</v>
      </c>
      <c r="AB65" s="13" t="s">
        <v>27</v>
      </c>
      <c r="AC65" s="13"/>
      <c r="AD65" s="13"/>
      <c r="AE65" s="13"/>
      <c r="AF65" s="13"/>
      <c r="AG65" s="13"/>
      <c r="AH65" s="13"/>
      <c r="AI65" s="13"/>
      <c r="AJ65" s="13"/>
      <c r="AK65" s="13"/>
      <c r="AL65" s="13"/>
      <c r="AM65" s="13"/>
      <c r="AN65" s="262">
        <v>0.04</v>
      </c>
      <c r="AO65" s="262"/>
      <c r="AP65" s="262"/>
      <c r="AQ65" s="13"/>
      <c r="AR65" s="261"/>
      <c r="AS65" s="261"/>
      <c r="AT65" s="261"/>
      <c r="AU65" s="55"/>
      <c r="AV65" s="261"/>
      <c r="AW65" s="261"/>
      <c r="AX65" s="261"/>
    </row>
    <row r="66" spans="1:52" ht="12" customHeight="1">
      <c r="Y66" s="13"/>
      <c r="Z66" s="13"/>
      <c r="AA66" s="52" t="s">
        <v>48</v>
      </c>
      <c r="AB66" s="13"/>
      <c r="AC66" s="13"/>
      <c r="AD66" s="13"/>
      <c r="AE66" s="13"/>
      <c r="AF66" s="13"/>
      <c r="AG66" s="13"/>
      <c r="AH66" s="13"/>
      <c r="AI66" s="13"/>
      <c r="AJ66" s="13"/>
      <c r="AK66" s="13"/>
      <c r="AL66" s="13"/>
      <c r="AM66" s="13"/>
      <c r="AN66" s="57"/>
      <c r="AO66" s="57"/>
      <c r="AP66" s="57"/>
      <c r="AQ66" s="13"/>
      <c r="AR66" s="55"/>
      <c r="AS66" s="55"/>
      <c r="AT66" s="55"/>
      <c r="AU66" s="55"/>
      <c r="AV66" s="55"/>
      <c r="AW66" s="55"/>
      <c r="AX66" s="55"/>
    </row>
    <row r="67" spans="1:52" ht="12" customHeight="1">
      <c r="Y67" s="13"/>
      <c r="Z67" s="13"/>
      <c r="AA67" s="5" t="s">
        <v>225</v>
      </c>
      <c r="AB67" s="188" t="s">
        <v>68</v>
      </c>
      <c r="AC67" s="188"/>
      <c r="AD67" s="188"/>
      <c r="AE67" s="188"/>
      <c r="AF67" s="188"/>
      <c r="AG67" s="188"/>
      <c r="AH67" s="188"/>
      <c r="AI67" s="188"/>
      <c r="AJ67" s="188"/>
      <c r="AK67" s="188"/>
      <c r="AL67" s="188"/>
      <c r="AM67" s="188"/>
      <c r="AN67" s="57"/>
      <c r="AO67" s="57"/>
      <c r="AP67" s="57"/>
      <c r="AQ67" s="13"/>
      <c r="AR67" s="55"/>
      <c r="AS67" s="55"/>
      <c r="AT67" s="55"/>
      <c r="AU67" s="55"/>
      <c r="AV67" s="55"/>
      <c r="AW67" s="55"/>
      <c r="AX67" s="55"/>
    </row>
    <row r="68" spans="1:52" ht="12" customHeight="1">
      <c r="Y68" s="13"/>
      <c r="Z68" s="13"/>
      <c r="AA68" s="5"/>
      <c r="AB68" s="188"/>
      <c r="AC68" s="188"/>
      <c r="AD68" s="188"/>
      <c r="AE68" s="188"/>
      <c r="AF68" s="188"/>
      <c r="AG68" s="188"/>
      <c r="AH68" s="188"/>
      <c r="AI68" s="188"/>
      <c r="AJ68" s="188"/>
      <c r="AK68" s="188"/>
      <c r="AL68" s="188"/>
      <c r="AM68" s="188"/>
      <c r="AN68" s="262">
        <v>2.5000000000000001E-2</v>
      </c>
      <c r="AO68" s="262"/>
      <c r="AP68" s="262"/>
      <c r="AQ68" s="13"/>
      <c r="AR68" s="259"/>
      <c r="AS68" s="259"/>
      <c r="AT68" s="259"/>
      <c r="AU68" s="55"/>
      <c r="AV68" s="259"/>
      <c r="AW68" s="259"/>
      <c r="AX68" s="259"/>
    </row>
    <row r="69" spans="1:52" ht="12" customHeight="1">
      <c r="Y69" s="13"/>
      <c r="Z69" s="13"/>
      <c r="AA69" s="37" t="s">
        <v>13</v>
      </c>
      <c r="AB69" s="13"/>
      <c r="AC69" s="13"/>
      <c r="AD69" s="13"/>
      <c r="AE69" s="13"/>
      <c r="AF69" s="13"/>
      <c r="AG69" s="13"/>
      <c r="AH69" s="13"/>
      <c r="AI69" s="13"/>
      <c r="AJ69" s="13"/>
      <c r="AK69" s="13"/>
      <c r="AL69" s="13"/>
      <c r="AM69" s="13"/>
      <c r="AN69" s="57"/>
      <c r="AO69" s="57"/>
      <c r="AP69" s="57"/>
      <c r="AQ69" s="13"/>
      <c r="AR69" s="55"/>
      <c r="AS69" s="55"/>
      <c r="AT69" s="55"/>
      <c r="AU69" s="55"/>
      <c r="AV69" s="55"/>
      <c r="AW69" s="55"/>
      <c r="AX69" s="55"/>
    </row>
    <row r="70" spans="1:52" ht="12" customHeight="1">
      <c r="Y70" s="13"/>
      <c r="Z70" s="13"/>
      <c r="AA70" s="5" t="s">
        <v>225</v>
      </c>
      <c r="AB70" s="13" t="s">
        <v>28</v>
      </c>
      <c r="AC70" s="13"/>
      <c r="AD70" s="13"/>
      <c r="AE70" s="13"/>
      <c r="AF70" s="13"/>
      <c r="AG70" s="13"/>
      <c r="AH70" s="13"/>
      <c r="AI70" s="13"/>
      <c r="AJ70" s="13"/>
      <c r="AK70" s="13"/>
      <c r="AL70" s="13"/>
      <c r="AM70" s="13"/>
      <c r="AN70" s="262">
        <v>0.1</v>
      </c>
      <c r="AO70" s="262"/>
      <c r="AP70" s="262"/>
      <c r="AQ70" s="13"/>
      <c r="AR70" s="259"/>
      <c r="AS70" s="259"/>
      <c r="AT70" s="259"/>
      <c r="AU70" s="55"/>
      <c r="AV70" s="259"/>
      <c r="AW70" s="259"/>
      <c r="AX70" s="259"/>
    </row>
    <row r="71" spans="1:52" ht="12" customHeight="1">
      <c r="Y71" s="13"/>
      <c r="Z71" s="13"/>
      <c r="AA71" s="5" t="s">
        <v>225</v>
      </c>
      <c r="AB71" s="188" t="s">
        <v>223</v>
      </c>
      <c r="AC71" s="188"/>
      <c r="AD71" s="188"/>
      <c r="AE71" s="188"/>
      <c r="AF71" s="188"/>
      <c r="AG71" s="188"/>
      <c r="AH71" s="188"/>
      <c r="AI71" s="188"/>
      <c r="AJ71" s="188"/>
      <c r="AK71" s="188"/>
      <c r="AL71" s="188"/>
      <c r="AM71" s="188"/>
      <c r="AN71" s="57"/>
      <c r="AO71" s="57"/>
      <c r="AP71" s="57"/>
      <c r="AQ71" s="13"/>
      <c r="AR71" s="55"/>
      <c r="AS71" s="55"/>
      <c r="AT71" s="55"/>
      <c r="AU71" s="55"/>
      <c r="AV71" s="55"/>
      <c r="AW71" s="55"/>
      <c r="AX71" s="55"/>
    </row>
    <row r="72" spans="1:52" ht="12" customHeight="1">
      <c r="Y72" s="13"/>
      <c r="Z72" s="13"/>
      <c r="AA72" s="13"/>
      <c r="AB72" s="188"/>
      <c r="AC72" s="188"/>
      <c r="AD72" s="188"/>
      <c r="AE72" s="188"/>
      <c r="AF72" s="188"/>
      <c r="AG72" s="188"/>
      <c r="AH72" s="188"/>
      <c r="AI72" s="188"/>
      <c r="AJ72" s="188"/>
      <c r="AK72" s="188"/>
      <c r="AL72" s="188"/>
      <c r="AM72" s="188"/>
      <c r="AN72" s="262">
        <v>0.08</v>
      </c>
      <c r="AO72" s="262"/>
      <c r="AP72" s="262"/>
      <c r="AQ72" s="13"/>
      <c r="AR72" s="259"/>
      <c r="AS72" s="259"/>
      <c r="AT72" s="259"/>
      <c r="AU72" s="55"/>
      <c r="AV72" s="259"/>
      <c r="AW72" s="259"/>
      <c r="AX72" s="259"/>
    </row>
    <row r="73" spans="1:52" ht="12" customHeight="1">
      <c r="A73" s="204"/>
      <c r="B73" s="204"/>
      <c r="C73" s="204"/>
      <c r="D73" s="192" t="s">
        <v>292</v>
      </c>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6"/>
      <c r="AU73" s="196"/>
      <c r="AV73" s="196"/>
      <c r="AW73" s="196"/>
      <c r="AX73" s="196"/>
    </row>
    <row r="74" spans="1:52" ht="6" customHeight="1">
      <c r="A74" s="59"/>
      <c r="B74" s="59"/>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1"/>
      <c r="AU74" s="61"/>
      <c r="AV74" s="61"/>
      <c r="AW74" s="61"/>
      <c r="AX74" s="61"/>
    </row>
    <row r="75" spans="1:52" ht="12" customHeight="1">
      <c r="A75" s="37" t="s">
        <v>14</v>
      </c>
      <c r="B75" s="13"/>
      <c r="C75" s="13"/>
      <c r="D75" s="13"/>
      <c r="E75" s="13"/>
      <c r="F75" s="13"/>
      <c r="G75" s="13"/>
      <c r="H75" s="13"/>
      <c r="I75" s="13"/>
      <c r="J75" s="13"/>
      <c r="K75" s="13"/>
      <c r="L75" s="13"/>
      <c r="M75" s="13"/>
      <c r="N75" s="7"/>
      <c r="O75" s="7"/>
      <c r="P75" s="57"/>
      <c r="Q75" s="13"/>
      <c r="R75" s="55"/>
      <c r="S75" s="55"/>
      <c r="T75" s="55"/>
      <c r="U75" s="55"/>
      <c r="V75" s="55"/>
      <c r="W75" s="55"/>
      <c r="X75" s="55"/>
      <c r="Y75" s="60"/>
      <c r="Z75" s="60"/>
      <c r="AA75" s="5" t="s">
        <v>225</v>
      </c>
      <c r="AB75" s="186" t="s">
        <v>88</v>
      </c>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3"/>
      <c r="AZ75" s="13"/>
    </row>
    <row r="76" spans="1:52" ht="12" customHeight="1">
      <c r="A76" s="52" t="s">
        <v>15</v>
      </c>
      <c r="B76" s="13"/>
      <c r="C76" s="13"/>
      <c r="D76" s="13"/>
      <c r="E76" s="13"/>
      <c r="F76" s="13"/>
      <c r="G76" s="13"/>
      <c r="H76" s="13"/>
      <c r="I76" s="13"/>
      <c r="J76" s="13"/>
      <c r="K76" s="13"/>
      <c r="L76" s="13"/>
      <c r="M76" s="13"/>
      <c r="N76" s="7"/>
      <c r="O76" s="7"/>
      <c r="P76" s="57"/>
      <c r="Q76" s="13"/>
      <c r="R76" s="55"/>
      <c r="S76" s="55"/>
      <c r="T76" s="55"/>
      <c r="U76" s="55"/>
      <c r="V76" s="55"/>
      <c r="W76" s="55"/>
      <c r="X76" s="55"/>
      <c r="Y76" s="60"/>
      <c r="Z76" s="60"/>
      <c r="AA76" s="13"/>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3"/>
      <c r="AZ76" s="13"/>
    </row>
    <row r="77" spans="1:52" ht="12" customHeight="1">
      <c r="A77" s="5" t="s">
        <v>225</v>
      </c>
      <c r="B77" s="13" t="s">
        <v>149</v>
      </c>
      <c r="C77" s="13"/>
      <c r="D77" s="13"/>
      <c r="E77" s="13"/>
      <c r="F77" s="13"/>
      <c r="G77" s="13"/>
      <c r="H77" s="13"/>
      <c r="I77" s="13"/>
      <c r="J77" s="13"/>
      <c r="K77" s="13"/>
      <c r="L77" s="13"/>
      <c r="M77" s="13"/>
      <c r="N77" s="262">
        <v>0.15</v>
      </c>
      <c r="O77" s="262"/>
      <c r="P77" s="262"/>
      <c r="Q77" s="13"/>
      <c r="R77" s="261"/>
      <c r="S77" s="261"/>
      <c r="T77" s="261"/>
      <c r="U77" s="55"/>
      <c r="V77" s="261"/>
      <c r="W77" s="261"/>
      <c r="X77" s="261"/>
      <c r="Y77" s="60"/>
      <c r="Z77" s="60"/>
      <c r="AA77" s="5" t="s">
        <v>225</v>
      </c>
      <c r="AB77" s="186" t="s">
        <v>89</v>
      </c>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3"/>
      <c r="AZ77" s="13"/>
    </row>
    <row r="78" spans="1:52" ht="12" customHeight="1">
      <c r="A78" s="5" t="s">
        <v>225</v>
      </c>
      <c r="B78" s="13" t="s">
        <v>150</v>
      </c>
      <c r="C78" s="13"/>
      <c r="D78" s="13"/>
      <c r="E78" s="13"/>
      <c r="F78" s="13"/>
      <c r="G78" s="13"/>
      <c r="H78" s="13"/>
      <c r="I78" s="13"/>
      <c r="J78" s="13"/>
      <c r="K78" s="13"/>
      <c r="L78" s="13"/>
      <c r="M78" s="13"/>
      <c r="N78" s="262">
        <v>0.01</v>
      </c>
      <c r="O78" s="262"/>
      <c r="P78" s="262"/>
      <c r="Q78" s="13"/>
      <c r="R78" s="261"/>
      <c r="S78" s="261"/>
      <c r="T78" s="261"/>
      <c r="U78" s="55"/>
      <c r="V78" s="261"/>
      <c r="W78" s="261"/>
      <c r="X78" s="261"/>
      <c r="Y78" s="60"/>
      <c r="Z78" s="60"/>
      <c r="AA78" s="13"/>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3"/>
      <c r="AZ78" s="13"/>
    </row>
    <row r="79" spans="1:52" ht="12" customHeight="1">
      <c r="A79" s="52" t="s">
        <v>151</v>
      </c>
      <c r="B79" s="13"/>
      <c r="C79" s="13"/>
      <c r="D79" s="13"/>
      <c r="E79" s="13"/>
      <c r="F79" s="13"/>
      <c r="G79" s="13"/>
      <c r="H79" s="13"/>
      <c r="I79" s="13"/>
      <c r="J79" s="13"/>
      <c r="K79" s="13"/>
      <c r="L79" s="13"/>
      <c r="M79" s="13"/>
      <c r="N79" s="7"/>
      <c r="O79" s="7"/>
      <c r="P79" s="57"/>
      <c r="Q79" s="13"/>
      <c r="R79" s="55"/>
      <c r="S79" s="55"/>
      <c r="T79" s="55"/>
      <c r="U79" s="55"/>
      <c r="V79" s="55"/>
      <c r="W79" s="55"/>
      <c r="X79" s="55"/>
      <c r="Y79" s="60"/>
      <c r="Z79" s="60"/>
      <c r="AA79" s="5" t="s">
        <v>225</v>
      </c>
      <c r="AB79" s="186" t="s">
        <v>158</v>
      </c>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3"/>
      <c r="AZ79" s="13"/>
    </row>
    <row r="80" spans="1:52" ht="12" customHeight="1">
      <c r="A80" s="5" t="s">
        <v>225</v>
      </c>
      <c r="B80" s="13" t="s">
        <v>29</v>
      </c>
      <c r="C80" s="13"/>
      <c r="D80" s="13"/>
      <c r="E80" s="13"/>
      <c r="F80" s="13"/>
      <c r="G80" s="13"/>
      <c r="H80" s="13"/>
      <c r="I80" s="13"/>
      <c r="J80" s="13"/>
      <c r="K80" s="13"/>
      <c r="L80" s="13"/>
      <c r="M80" s="13"/>
      <c r="N80" s="262">
        <v>0.06</v>
      </c>
      <c r="O80" s="262"/>
      <c r="P80" s="262"/>
      <c r="Q80" s="13"/>
      <c r="R80" s="259"/>
      <c r="S80" s="259"/>
      <c r="T80" s="259"/>
      <c r="U80" s="55"/>
      <c r="V80" s="259"/>
      <c r="W80" s="259"/>
      <c r="X80" s="259"/>
      <c r="Y80" s="60"/>
      <c r="Z80" s="60"/>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row>
    <row r="81" spans="1:50" ht="12" customHeight="1">
      <c r="A81" s="5" t="s">
        <v>225</v>
      </c>
      <c r="B81" s="188" t="s">
        <v>83</v>
      </c>
      <c r="C81" s="188"/>
      <c r="D81" s="188"/>
      <c r="E81" s="188"/>
      <c r="F81" s="188"/>
      <c r="G81" s="188"/>
      <c r="H81" s="188"/>
      <c r="I81" s="188"/>
      <c r="J81" s="188"/>
      <c r="K81" s="188"/>
      <c r="L81" s="188"/>
      <c r="M81" s="188"/>
      <c r="N81" s="62"/>
      <c r="O81" s="62"/>
      <c r="P81" s="63"/>
      <c r="Q81" s="13"/>
      <c r="R81" s="55"/>
      <c r="S81" s="55"/>
      <c r="T81" s="55"/>
      <c r="U81" s="55"/>
      <c r="V81" s="55"/>
      <c r="W81" s="55"/>
      <c r="X81" s="55"/>
      <c r="Y81" s="60"/>
      <c r="Z81" s="60"/>
      <c r="AA81" s="13"/>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row>
    <row r="82" spans="1:50" ht="12" customHeight="1">
      <c r="A82" s="13"/>
      <c r="B82" s="188"/>
      <c r="C82" s="188"/>
      <c r="D82" s="188"/>
      <c r="E82" s="188"/>
      <c r="F82" s="188"/>
      <c r="G82" s="188"/>
      <c r="H82" s="188"/>
      <c r="I82" s="188"/>
      <c r="J82" s="188"/>
      <c r="K82" s="188"/>
      <c r="L82" s="188"/>
      <c r="M82" s="188"/>
      <c r="N82" s="262">
        <v>0.23</v>
      </c>
      <c r="O82" s="262"/>
      <c r="P82" s="262"/>
      <c r="Q82" s="62"/>
      <c r="R82" s="259"/>
      <c r="S82" s="259"/>
      <c r="T82" s="259"/>
      <c r="U82" s="55"/>
      <c r="V82" s="259"/>
      <c r="W82" s="259"/>
      <c r="X82" s="259"/>
      <c r="Y82" s="60"/>
      <c r="Z82" s="60"/>
      <c r="AA82" s="37" t="s">
        <v>19</v>
      </c>
      <c r="AB82" s="60"/>
      <c r="AC82" s="37" t="s">
        <v>159</v>
      </c>
      <c r="AD82" s="60"/>
      <c r="AE82" s="60"/>
      <c r="AF82" s="60"/>
      <c r="AG82" s="60"/>
      <c r="AH82" s="60"/>
      <c r="AI82" s="60"/>
      <c r="AJ82" s="60"/>
      <c r="AK82" s="60"/>
      <c r="AL82" s="60"/>
      <c r="AM82" s="60"/>
      <c r="AN82" s="60"/>
      <c r="AO82" s="60"/>
      <c r="AP82" s="60"/>
      <c r="AQ82" s="60"/>
      <c r="AR82" s="60"/>
      <c r="AS82" s="60"/>
      <c r="AT82" s="61"/>
      <c r="AU82" s="61"/>
      <c r="AV82" s="61"/>
      <c r="AW82" s="61"/>
      <c r="AX82" s="61"/>
    </row>
    <row r="83" spans="1:50" ht="12" customHeight="1">
      <c r="A83" s="52" t="s">
        <v>17</v>
      </c>
      <c r="B83" s="13"/>
      <c r="C83" s="13"/>
      <c r="D83" s="13"/>
      <c r="E83" s="13"/>
      <c r="F83" s="13"/>
      <c r="G83" s="13"/>
      <c r="H83" s="13"/>
      <c r="I83" s="13"/>
      <c r="J83" s="13"/>
      <c r="K83" s="13"/>
      <c r="L83" s="13"/>
      <c r="M83" s="13"/>
      <c r="N83" s="62"/>
      <c r="O83" s="62"/>
      <c r="P83" s="62"/>
      <c r="Q83" s="13"/>
      <c r="R83" s="55"/>
      <c r="S83" s="55"/>
      <c r="T83" s="55"/>
      <c r="U83" s="55"/>
      <c r="V83" s="55"/>
      <c r="W83" s="55"/>
      <c r="X83" s="55"/>
      <c r="Y83" s="13"/>
      <c r="Z83" s="13"/>
      <c r="AB83" s="13"/>
      <c r="AC83" s="188" t="s">
        <v>466</v>
      </c>
      <c r="AD83" s="188"/>
      <c r="AE83" s="188"/>
      <c r="AF83" s="188"/>
      <c r="AG83" s="188"/>
      <c r="AH83" s="188"/>
      <c r="AI83" s="188"/>
      <c r="AJ83" s="188"/>
      <c r="AK83" s="188"/>
      <c r="AL83" s="188"/>
      <c r="AM83" s="188"/>
      <c r="AN83" s="188"/>
      <c r="AO83" s="188"/>
      <c r="AP83" s="188"/>
      <c r="AQ83" s="188"/>
      <c r="AR83" s="188"/>
      <c r="AS83" s="188"/>
      <c r="AT83" s="188"/>
      <c r="AU83" s="188"/>
      <c r="AV83" s="188"/>
      <c r="AW83" s="188"/>
      <c r="AX83" s="188"/>
    </row>
    <row r="84" spans="1:50" ht="12" customHeight="1">
      <c r="A84" s="5" t="s">
        <v>225</v>
      </c>
      <c r="B84" s="13" t="s">
        <v>30</v>
      </c>
      <c r="C84" s="13"/>
      <c r="D84" s="13"/>
      <c r="E84" s="13"/>
      <c r="F84" s="13"/>
      <c r="G84" s="13"/>
      <c r="H84" s="13"/>
      <c r="I84" s="13"/>
      <c r="J84" s="13"/>
      <c r="K84" s="13"/>
      <c r="L84" s="13"/>
      <c r="M84" s="13"/>
      <c r="N84" s="262">
        <v>0.01</v>
      </c>
      <c r="O84" s="262"/>
      <c r="P84" s="262"/>
      <c r="Q84" s="13"/>
      <c r="R84" s="259"/>
      <c r="S84" s="259"/>
      <c r="T84" s="259"/>
      <c r="U84" s="55"/>
      <c r="V84" s="259"/>
      <c r="W84" s="259"/>
      <c r="X84" s="259"/>
      <c r="Y84" s="13"/>
      <c r="Z84" s="13"/>
      <c r="AA84" s="174"/>
      <c r="AB84" s="174"/>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row>
    <row r="85" spans="1:50" ht="12" customHeight="1">
      <c r="A85" s="5" t="s">
        <v>225</v>
      </c>
      <c r="B85" s="188" t="s">
        <v>31</v>
      </c>
      <c r="C85" s="188"/>
      <c r="D85" s="188"/>
      <c r="E85" s="188"/>
      <c r="F85" s="188"/>
      <c r="G85" s="188"/>
      <c r="H85" s="188"/>
      <c r="I85" s="188"/>
      <c r="J85" s="188"/>
      <c r="K85" s="188"/>
      <c r="L85" s="188"/>
      <c r="M85" s="13"/>
      <c r="N85" s="62"/>
      <c r="O85" s="62"/>
      <c r="P85" s="62"/>
      <c r="Q85" s="13"/>
      <c r="R85" s="55"/>
      <c r="S85" s="55"/>
      <c r="T85" s="55"/>
      <c r="U85" s="55"/>
      <c r="V85" s="55"/>
      <c r="W85" s="55"/>
      <c r="X85" s="55"/>
      <c r="Y85" s="13"/>
      <c r="Z85" s="13"/>
      <c r="AA85" s="174"/>
      <c r="AB85" s="174"/>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row>
    <row r="86" spans="1:50" ht="12" customHeight="1">
      <c r="A86" s="13"/>
      <c r="B86" s="188"/>
      <c r="C86" s="188"/>
      <c r="D86" s="188"/>
      <c r="E86" s="188"/>
      <c r="F86" s="188"/>
      <c r="G86" s="188"/>
      <c r="H86" s="188"/>
      <c r="I86" s="188"/>
      <c r="J86" s="188"/>
      <c r="K86" s="188"/>
      <c r="L86" s="188"/>
      <c r="M86" s="13"/>
      <c r="N86" s="262">
        <v>0.01</v>
      </c>
      <c r="O86" s="262"/>
      <c r="P86" s="262"/>
      <c r="Q86" s="13"/>
      <c r="R86" s="259"/>
      <c r="S86" s="259"/>
      <c r="T86" s="259"/>
      <c r="U86" s="55"/>
      <c r="V86" s="259"/>
      <c r="W86" s="259"/>
      <c r="X86" s="259"/>
      <c r="Y86" s="13"/>
      <c r="Z86" s="13"/>
      <c r="AA86" s="13"/>
      <c r="AB86" s="13"/>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row>
    <row r="87" spans="1:50" ht="12" customHeight="1">
      <c r="A87" s="5" t="s">
        <v>225</v>
      </c>
      <c r="B87" s="188" t="s">
        <v>49</v>
      </c>
      <c r="C87" s="188"/>
      <c r="D87" s="188"/>
      <c r="E87" s="188"/>
      <c r="F87" s="188"/>
      <c r="G87" s="188"/>
      <c r="H87" s="188"/>
      <c r="I87" s="188"/>
      <c r="J87" s="188"/>
      <c r="K87" s="188"/>
      <c r="L87" s="188"/>
      <c r="M87" s="13"/>
      <c r="N87" s="62"/>
      <c r="O87" s="62"/>
      <c r="P87" s="62"/>
      <c r="Q87" s="13"/>
      <c r="R87" s="55"/>
      <c r="S87" s="55"/>
      <c r="T87" s="55"/>
      <c r="U87" s="55"/>
      <c r="V87" s="55"/>
      <c r="W87" s="55"/>
      <c r="X87" s="55"/>
      <c r="Y87" s="13"/>
      <c r="Z87" s="13"/>
      <c r="AA87" s="13"/>
      <c r="AB87" s="13"/>
      <c r="AC87" s="13" t="s">
        <v>467</v>
      </c>
      <c r="AD87" s="13"/>
      <c r="AE87" s="13"/>
      <c r="AF87" s="13"/>
      <c r="AG87" s="13"/>
      <c r="AH87" s="13"/>
      <c r="AI87" s="13"/>
      <c r="AJ87" s="13"/>
      <c r="AK87" s="13"/>
      <c r="AL87" s="13"/>
      <c r="AM87" s="13"/>
      <c r="AN87" s="13"/>
      <c r="AO87" s="13"/>
      <c r="AP87" s="13"/>
      <c r="AQ87" s="13"/>
      <c r="AR87" s="13"/>
      <c r="AS87" s="13"/>
      <c r="AT87" s="13"/>
      <c r="AU87" s="13"/>
      <c r="AV87" s="13"/>
      <c r="AW87" s="13"/>
      <c r="AX87" s="13"/>
    </row>
    <row r="88" spans="1:50" ht="12" customHeight="1">
      <c r="A88" s="13"/>
      <c r="B88" s="188"/>
      <c r="C88" s="188"/>
      <c r="D88" s="188"/>
      <c r="E88" s="188"/>
      <c r="F88" s="188"/>
      <c r="G88" s="188"/>
      <c r="H88" s="188"/>
      <c r="I88" s="188"/>
      <c r="J88" s="188"/>
      <c r="K88" s="188"/>
      <c r="L88" s="188"/>
      <c r="M88" s="13"/>
      <c r="N88" s="262">
        <v>1.4999999999999999E-2</v>
      </c>
      <c r="O88" s="262"/>
      <c r="P88" s="262"/>
      <c r="Q88" s="13"/>
      <c r="R88" s="261"/>
      <c r="S88" s="261"/>
      <c r="T88" s="261"/>
      <c r="U88" s="55"/>
      <c r="V88" s="261"/>
      <c r="W88" s="261"/>
      <c r="X88" s="261"/>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row>
    <row r="89" spans="1:50" ht="12" customHeight="1">
      <c r="A89" s="5" t="s">
        <v>225</v>
      </c>
      <c r="B89" s="13" t="s">
        <v>32</v>
      </c>
      <c r="C89" s="13"/>
      <c r="D89" s="13"/>
      <c r="E89" s="13"/>
      <c r="F89" s="13"/>
      <c r="G89" s="13"/>
      <c r="H89" s="13"/>
      <c r="I89" s="13"/>
      <c r="J89" s="13"/>
      <c r="K89" s="13"/>
      <c r="L89" s="13"/>
      <c r="M89" s="13"/>
      <c r="N89" s="262">
        <v>0.01</v>
      </c>
      <c r="O89" s="262"/>
      <c r="P89" s="262"/>
      <c r="Q89" s="13"/>
      <c r="R89" s="261"/>
      <c r="S89" s="261"/>
      <c r="T89" s="261"/>
      <c r="U89" s="55"/>
      <c r="V89" s="261"/>
      <c r="W89" s="261"/>
      <c r="X89" s="261"/>
      <c r="Y89" s="13"/>
      <c r="Z89" s="13"/>
      <c r="AA89" s="52" t="s">
        <v>12</v>
      </c>
      <c r="AB89" s="13"/>
      <c r="AC89" s="13"/>
      <c r="AD89" s="13"/>
      <c r="AE89" s="13"/>
      <c r="AF89" s="13"/>
      <c r="AG89" s="13"/>
      <c r="AH89" s="13"/>
      <c r="AI89" s="13"/>
      <c r="AJ89" s="13"/>
      <c r="AK89" s="13"/>
      <c r="AL89" s="13"/>
      <c r="AM89" s="13"/>
      <c r="AN89" s="13"/>
      <c r="AO89" s="13"/>
      <c r="AP89" s="13"/>
      <c r="AQ89" s="13"/>
      <c r="AR89" s="13"/>
      <c r="AS89" s="13"/>
      <c r="AT89" s="260"/>
      <c r="AU89" s="260"/>
      <c r="AV89" s="13"/>
      <c r="AW89" s="260"/>
      <c r="AX89" s="260"/>
    </row>
    <row r="90" spans="1:50" ht="12" customHeight="1">
      <c r="A90" s="13"/>
      <c r="B90" s="13"/>
      <c r="C90" s="13"/>
      <c r="D90" s="13"/>
      <c r="E90" s="13"/>
      <c r="F90" s="13"/>
      <c r="G90" s="13"/>
      <c r="H90" s="13"/>
      <c r="I90" s="13"/>
      <c r="J90" s="13"/>
      <c r="K90" s="13"/>
      <c r="L90" s="13"/>
      <c r="M90" s="13"/>
      <c r="N90" s="62"/>
      <c r="O90" s="62"/>
      <c r="P90" s="62"/>
      <c r="Q90" s="13"/>
      <c r="R90" s="13"/>
      <c r="S90" s="13"/>
      <c r="T90" s="13"/>
      <c r="U90" s="13"/>
      <c r="V90" s="13"/>
      <c r="W90" s="13"/>
      <c r="X90" s="13"/>
      <c r="Y90" s="13"/>
      <c r="Z90" s="13"/>
      <c r="AA90" s="5" t="s">
        <v>225</v>
      </c>
      <c r="AB90" s="188" t="s">
        <v>91</v>
      </c>
      <c r="AC90" s="188"/>
      <c r="AD90" s="188"/>
      <c r="AE90" s="188"/>
      <c r="AF90" s="188"/>
      <c r="AG90" s="188"/>
      <c r="AH90" s="188"/>
      <c r="AI90" s="188"/>
      <c r="AJ90" s="188"/>
      <c r="AK90" s="188"/>
      <c r="AL90" s="188"/>
      <c r="AM90" s="188"/>
      <c r="AN90" s="188"/>
      <c r="AO90" s="188"/>
      <c r="AP90" s="188"/>
      <c r="AQ90" s="188"/>
      <c r="AR90" s="188"/>
      <c r="AS90" s="13"/>
      <c r="AT90" s="13"/>
      <c r="AU90" s="13"/>
      <c r="AV90" s="13"/>
      <c r="AW90" s="13"/>
      <c r="AX90" s="13"/>
    </row>
    <row r="91" spans="1:50" ht="12" customHeight="1">
      <c r="A91" s="13" t="s">
        <v>18</v>
      </c>
      <c r="B91" s="13"/>
      <c r="C91" s="13"/>
      <c r="D91" s="13"/>
      <c r="E91" s="13"/>
      <c r="F91" s="13"/>
      <c r="G91" s="13"/>
      <c r="H91" s="13"/>
      <c r="I91" s="13"/>
      <c r="J91" s="13"/>
      <c r="K91" s="13"/>
      <c r="L91" s="13"/>
      <c r="M91" s="64"/>
      <c r="N91" s="64"/>
      <c r="O91" s="263" t="s">
        <v>10</v>
      </c>
      <c r="P91" s="263"/>
      <c r="Q91" s="13"/>
      <c r="R91" s="264">
        <f>SUM(AR59:AT72,R77:T89)</f>
        <v>0</v>
      </c>
      <c r="S91" s="264"/>
      <c r="T91" s="264"/>
      <c r="U91" s="51"/>
      <c r="V91" s="51"/>
      <c r="W91" s="51"/>
      <c r="X91" s="51"/>
      <c r="Y91" s="13"/>
      <c r="Z91" s="13"/>
      <c r="AA91" s="13"/>
      <c r="AB91" s="188"/>
      <c r="AC91" s="188"/>
      <c r="AD91" s="188"/>
      <c r="AE91" s="188"/>
      <c r="AF91" s="188"/>
      <c r="AG91" s="188"/>
      <c r="AH91" s="188"/>
      <c r="AI91" s="188"/>
      <c r="AJ91" s="188"/>
      <c r="AK91" s="188"/>
      <c r="AL91" s="188"/>
      <c r="AM91" s="188"/>
      <c r="AN91" s="188"/>
      <c r="AO91" s="188"/>
      <c r="AP91" s="188"/>
      <c r="AQ91" s="188"/>
      <c r="AR91" s="188"/>
      <c r="AS91" s="13"/>
      <c r="AT91" s="13"/>
      <c r="AU91" s="13"/>
      <c r="AV91" s="13"/>
      <c r="AW91" s="13"/>
      <c r="AX91" s="13"/>
    </row>
    <row r="92" spans="1:50" ht="12" customHeight="1">
      <c r="A92" s="13" t="s">
        <v>202</v>
      </c>
      <c r="B92" s="13"/>
      <c r="C92" s="13"/>
      <c r="D92" s="13"/>
      <c r="E92" s="13"/>
      <c r="F92" s="13"/>
      <c r="G92" s="13"/>
      <c r="H92" s="13"/>
      <c r="I92" s="13"/>
      <c r="J92" s="13"/>
      <c r="K92" s="13"/>
      <c r="L92" s="13"/>
      <c r="M92" s="64"/>
      <c r="N92" s="64"/>
      <c r="O92" s="263" t="s">
        <v>10</v>
      </c>
      <c r="P92" s="263"/>
      <c r="Q92" s="13"/>
      <c r="R92" s="51"/>
      <c r="S92" s="51"/>
      <c r="T92" s="51"/>
      <c r="U92" s="51"/>
      <c r="V92" s="264">
        <f>SUM(AV59:AX72,V77:X89)</f>
        <v>0</v>
      </c>
      <c r="W92" s="264"/>
      <c r="X92" s="264"/>
      <c r="Y92" s="13"/>
      <c r="Z92" s="13"/>
      <c r="AA92" s="13"/>
      <c r="AB92" s="188"/>
      <c r="AC92" s="188"/>
      <c r="AD92" s="188"/>
      <c r="AE92" s="188"/>
      <c r="AF92" s="188"/>
      <c r="AG92" s="188"/>
      <c r="AH92" s="188"/>
      <c r="AI92" s="188"/>
      <c r="AJ92" s="188"/>
      <c r="AK92" s="188"/>
      <c r="AL92" s="188"/>
      <c r="AM92" s="188"/>
      <c r="AN92" s="188"/>
      <c r="AO92" s="188"/>
      <c r="AP92" s="188"/>
      <c r="AQ92" s="188"/>
      <c r="AR92" s="188"/>
      <c r="AS92" s="13"/>
      <c r="AT92" s="13"/>
      <c r="AU92" s="13"/>
      <c r="AV92" s="13"/>
      <c r="AW92" s="13"/>
      <c r="AX92" s="13"/>
    </row>
    <row r="93" spans="1:50" ht="12" customHeight="1">
      <c r="A93" s="13" t="s">
        <v>152</v>
      </c>
      <c r="B93" s="13"/>
      <c r="C93" s="13"/>
      <c r="D93" s="13"/>
      <c r="E93" s="13"/>
      <c r="F93" s="13"/>
      <c r="G93" s="13"/>
      <c r="H93" s="13"/>
      <c r="I93" s="13"/>
      <c r="J93" s="13"/>
      <c r="K93" s="13"/>
      <c r="L93" s="13"/>
      <c r="M93" s="262">
        <f>SUM(N71:P89)</f>
        <v>0.49500000000000005</v>
      </c>
      <c r="N93" s="263"/>
      <c r="O93" s="263"/>
      <c r="P93" s="263"/>
      <c r="Q93" s="13"/>
      <c r="R93" s="264">
        <f>SUM(R91,V92)</f>
        <v>0</v>
      </c>
      <c r="S93" s="264"/>
      <c r="T93" s="264"/>
      <c r="U93" s="264"/>
      <c r="V93" s="264"/>
      <c r="W93" s="264"/>
      <c r="X93" s="264"/>
      <c r="Y93" s="13"/>
      <c r="Z93" s="13"/>
      <c r="AA93" s="5" t="s">
        <v>225</v>
      </c>
      <c r="AB93" s="188" t="s">
        <v>92</v>
      </c>
      <c r="AC93" s="188"/>
      <c r="AD93" s="188"/>
      <c r="AE93" s="188"/>
      <c r="AF93" s="188"/>
      <c r="AG93" s="188"/>
      <c r="AH93" s="188"/>
      <c r="AI93" s="188"/>
      <c r="AJ93" s="188"/>
      <c r="AK93" s="188"/>
      <c r="AL93" s="188"/>
      <c r="AM93" s="188"/>
      <c r="AN93" s="188"/>
      <c r="AO93" s="188"/>
      <c r="AP93" s="188"/>
      <c r="AQ93" s="188"/>
      <c r="AR93" s="188"/>
      <c r="AS93" s="13"/>
      <c r="AT93" s="13"/>
      <c r="AU93" s="13"/>
      <c r="AV93" s="13"/>
      <c r="AW93" s="13"/>
      <c r="AX93" s="13"/>
    </row>
    <row r="94" spans="1:50" ht="12"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88"/>
      <c r="AC94" s="188"/>
      <c r="AD94" s="188"/>
      <c r="AE94" s="188"/>
      <c r="AF94" s="188"/>
      <c r="AG94" s="188"/>
      <c r="AH94" s="188"/>
      <c r="AI94" s="188"/>
      <c r="AJ94" s="188"/>
      <c r="AK94" s="188"/>
      <c r="AL94" s="188"/>
      <c r="AM94" s="188"/>
      <c r="AN94" s="188"/>
      <c r="AO94" s="188"/>
      <c r="AP94" s="188"/>
      <c r="AQ94" s="188"/>
      <c r="AR94" s="188"/>
      <c r="AS94" s="13"/>
      <c r="AT94" s="13"/>
      <c r="AU94" s="13"/>
      <c r="AV94" s="13"/>
      <c r="AW94" s="13"/>
      <c r="AX94" s="13"/>
    </row>
    <row r="95" spans="1:50" ht="12" customHeight="1">
      <c r="A95" s="37" t="s">
        <v>21</v>
      </c>
      <c r="B95" s="13"/>
      <c r="C95" s="37" t="s">
        <v>153</v>
      </c>
      <c r="D95" s="13"/>
      <c r="E95" s="13"/>
      <c r="F95" s="13"/>
      <c r="G95" s="13"/>
      <c r="H95" s="13"/>
      <c r="I95" s="13"/>
      <c r="J95" s="13"/>
      <c r="K95" s="13"/>
      <c r="L95" s="13"/>
      <c r="M95" s="13"/>
      <c r="N95" s="13"/>
      <c r="O95" s="13"/>
      <c r="P95" s="13"/>
      <c r="Q95" s="13"/>
      <c r="R95" s="13"/>
      <c r="S95" s="13"/>
      <c r="T95" s="13"/>
      <c r="U95" s="13"/>
      <c r="V95" s="13"/>
      <c r="W95" s="13"/>
      <c r="X95" s="13"/>
      <c r="Y95" s="13"/>
      <c r="Z95" s="13"/>
      <c r="AA95" s="65" t="s">
        <v>379</v>
      </c>
      <c r="AB95" s="1"/>
      <c r="AC95" s="1"/>
      <c r="AD95" s="1"/>
      <c r="AE95" s="1"/>
      <c r="AF95" s="1"/>
      <c r="AG95" s="1"/>
      <c r="AH95" s="1"/>
      <c r="AI95" s="1"/>
      <c r="AJ95" s="1"/>
      <c r="AK95" s="1"/>
      <c r="AL95" s="1"/>
      <c r="AM95" s="1"/>
      <c r="AN95" s="1"/>
      <c r="AO95" s="1"/>
      <c r="AP95" s="1"/>
      <c r="AQ95" s="1"/>
      <c r="AR95" s="1"/>
      <c r="AS95" s="1"/>
      <c r="AT95" s="1"/>
      <c r="AU95" s="1"/>
      <c r="AV95" s="1"/>
      <c r="AW95" s="1"/>
      <c r="AX95" s="1"/>
    </row>
    <row r="96" spans="1:50" ht="12" customHeight="1">
      <c r="A96" s="186" t="s">
        <v>493</v>
      </c>
      <c r="B96" s="186"/>
      <c r="C96" s="186"/>
      <c r="D96" s="186"/>
      <c r="E96" s="186"/>
      <c r="F96" s="186"/>
      <c r="G96" s="186"/>
      <c r="H96" s="186"/>
      <c r="I96" s="186"/>
      <c r="J96" s="186"/>
      <c r="K96" s="186"/>
      <c r="L96" s="186"/>
      <c r="M96" s="186"/>
      <c r="N96" s="186"/>
      <c r="O96" s="186"/>
      <c r="P96" s="186"/>
      <c r="Q96" s="186"/>
      <c r="R96" s="186"/>
      <c r="S96" s="186"/>
      <c r="T96" s="186"/>
      <c r="U96" s="186"/>
      <c r="V96" s="186"/>
      <c r="W96" s="186"/>
      <c r="X96" s="256"/>
      <c r="Y96" s="256"/>
      <c r="Z96" s="13"/>
      <c r="AA96" s="5" t="s">
        <v>225</v>
      </c>
      <c r="AB96" s="236" t="s">
        <v>380</v>
      </c>
      <c r="AC96" s="236"/>
      <c r="AD96" s="236"/>
      <c r="AE96" s="236"/>
      <c r="AF96" s="236"/>
      <c r="AG96" s="236"/>
      <c r="AH96" s="236"/>
      <c r="AI96" s="236"/>
      <c r="AJ96" s="236"/>
      <c r="AK96" s="236"/>
      <c r="AL96" s="236"/>
      <c r="AM96" s="236"/>
      <c r="AN96" s="236"/>
      <c r="AO96" s="236"/>
      <c r="AP96" s="236"/>
      <c r="AQ96" s="236"/>
      <c r="AR96" s="236"/>
      <c r="AS96" s="236"/>
      <c r="AT96" s="1"/>
      <c r="AU96" s="1"/>
      <c r="AV96" s="1"/>
      <c r="AW96" s="1"/>
      <c r="AX96" s="1"/>
    </row>
    <row r="97" spans="1:50" ht="12" customHeight="1">
      <c r="A97" s="186"/>
      <c r="B97" s="186"/>
      <c r="C97" s="186"/>
      <c r="D97" s="186"/>
      <c r="E97" s="186"/>
      <c r="F97" s="186"/>
      <c r="G97" s="186"/>
      <c r="H97" s="186"/>
      <c r="I97" s="186"/>
      <c r="J97" s="186"/>
      <c r="K97" s="186"/>
      <c r="L97" s="186"/>
      <c r="M97" s="186"/>
      <c r="N97" s="186"/>
      <c r="O97" s="186"/>
      <c r="P97" s="186"/>
      <c r="Q97" s="186"/>
      <c r="R97" s="186"/>
      <c r="S97" s="186"/>
      <c r="T97" s="186"/>
      <c r="U97" s="186"/>
      <c r="V97" s="186"/>
      <c r="W97" s="186"/>
      <c r="X97" s="256"/>
      <c r="Y97" s="256"/>
      <c r="Z97" s="13"/>
      <c r="AA97" s="1"/>
      <c r="AB97" s="236"/>
      <c r="AC97" s="236"/>
      <c r="AD97" s="236"/>
      <c r="AE97" s="236"/>
      <c r="AF97" s="236"/>
      <c r="AG97" s="236"/>
      <c r="AH97" s="236"/>
      <c r="AI97" s="236"/>
      <c r="AJ97" s="236"/>
      <c r="AK97" s="236"/>
      <c r="AL97" s="236"/>
      <c r="AM97" s="236"/>
      <c r="AN97" s="236"/>
      <c r="AO97" s="236"/>
      <c r="AP97" s="236"/>
      <c r="AQ97" s="236"/>
      <c r="AR97" s="236"/>
      <c r="AS97" s="236"/>
      <c r="AT97" s="12"/>
      <c r="AU97" s="12"/>
      <c r="AV97" s="12"/>
      <c r="AW97" s="12"/>
      <c r="AX97" s="12"/>
    </row>
    <row r="98" spans="1:50" ht="12" customHeight="1">
      <c r="A98" s="186"/>
      <c r="B98" s="186"/>
      <c r="C98" s="186"/>
      <c r="D98" s="186"/>
      <c r="E98" s="186"/>
      <c r="F98" s="186"/>
      <c r="G98" s="186"/>
      <c r="H98" s="186"/>
      <c r="I98" s="186"/>
      <c r="J98" s="186"/>
      <c r="K98" s="186"/>
      <c r="L98" s="186"/>
      <c r="M98" s="186"/>
      <c r="N98" s="186"/>
      <c r="O98" s="186"/>
      <c r="P98" s="186"/>
      <c r="Q98" s="186"/>
      <c r="R98" s="186"/>
      <c r="S98" s="186"/>
      <c r="T98" s="186"/>
      <c r="U98" s="186"/>
      <c r="V98" s="186"/>
      <c r="W98" s="186"/>
      <c r="X98" s="256"/>
      <c r="Y98" s="256"/>
      <c r="Z98" s="13"/>
      <c r="AA98" s="1"/>
      <c r="AB98" s="236"/>
      <c r="AC98" s="236"/>
      <c r="AD98" s="236"/>
      <c r="AE98" s="236"/>
      <c r="AF98" s="236"/>
      <c r="AG98" s="236"/>
      <c r="AH98" s="236"/>
      <c r="AI98" s="236"/>
      <c r="AJ98" s="236"/>
      <c r="AK98" s="236"/>
      <c r="AL98" s="236"/>
      <c r="AM98" s="236"/>
      <c r="AN98" s="236"/>
      <c r="AO98" s="236"/>
      <c r="AP98" s="236"/>
      <c r="AQ98" s="236"/>
      <c r="AR98" s="236"/>
      <c r="AS98" s="236"/>
      <c r="AT98" s="12"/>
      <c r="AU98" s="12"/>
      <c r="AV98" s="12"/>
      <c r="AW98" s="12"/>
      <c r="AX98" s="12"/>
    </row>
    <row r="99" spans="1:50" ht="12" customHeight="1">
      <c r="A99" s="186"/>
      <c r="B99" s="186"/>
      <c r="C99" s="186"/>
      <c r="D99" s="186"/>
      <c r="E99" s="186"/>
      <c r="F99" s="186"/>
      <c r="G99" s="186"/>
      <c r="H99" s="186"/>
      <c r="I99" s="186"/>
      <c r="J99" s="186"/>
      <c r="K99" s="186"/>
      <c r="L99" s="186"/>
      <c r="M99" s="186"/>
      <c r="N99" s="186"/>
      <c r="O99" s="186"/>
      <c r="P99" s="186"/>
      <c r="Q99" s="186"/>
      <c r="R99" s="186"/>
      <c r="S99" s="186"/>
      <c r="T99" s="186"/>
      <c r="U99" s="186"/>
      <c r="V99" s="186"/>
      <c r="W99" s="186"/>
      <c r="X99" s="256"/>
      <c r="Y99" s="256"/>
      <c r="Z99" s="13"/>
      <c r="AA99" s="1"/>
      <c r="AB99" s="248"/>
      <c r="AC99" s="248"/>
      <c r="AD99" s="248"/>
      <c r="AE99" s="248"/>
      <c r="AF99" s="248"/>
      <c r="AG99" s="248"/>
      <c r="AH99" s="248"/>
      <c r="AI99" s="248"/>
      <c r="AJ99" s="248"/>
      <c r="AK99" s="248"/>
      <c r="AL99" s="248"/>
      <c r="AM99" s="248"/>
      <c r="AN99" s="248"/>
      <c r="AO99" s="248"/>
      <c r="AP99" s="248"/>
      <c r="AQ99" s="248"/>
      <c r="AR99" s="248"/>
      <c r="AS99" s="248"/>
      <c r="AT99" s="1"/>
      <c r="AU99" s="1"/>
      <c r="AV99" s="1"/>
      <c r="AW99" s="1"/>
      <c r="AX99" s="1"/>
    </row>
    <row r="100" spans="1:50" ht="12" customHeight="1">
      <c r="A100" s="98" t="s">
        <v>375</v>
      </c>
      <c r="Y100" s="12"/>
      <c r="Z100" s="12"/>
      <c r="AA100" s="5" t="s">
        <v>225</v>
      </c>
      <c r="AB100" s="236" t="s">
        <v>381</v>
      </c>
      <c r="AC100" s="248"/>
      <c r="AD100" s="248"/>
      <c r="AE100" s="248"/>
      <c r="AF100" s="248"/>
      <c r="AG100" s="248"/>
      <c r="AH100" s="248"/>
      <c r="AI100" s="248"/>
      <c r="AJ100" s="248"/>
      <c r="AK100" s="248"/>
      <c r="AL100" s="248"/>
      <c r="AM100" s="248"/>
      <c r="AN100" s="248"/>
      <c r="AO100" s="248"/>
      <c r="AP100" s="248"/>
      <c r="AQ100" s="248"/>
      <c r="AR100" s="248"/>
      <c r="AS100" s="248"/>
      <c r="AT100" s="1"/>
      <c r="AU100" s="1"/>
      <c r="AV100" s="1"/>
      <c r="AW100" s="1"/>
      <c r="AX100" s="1"/>
    </row>
    <row r="101" spans="1:50" ht="12" customHeight="1">
      <c r="A101" s="5" t="s">
        <v>225</v>
      </c>
      <c r="B101" s="236" t="s">
        <v>376</v>
      </c>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60"/>
      <c r="AB101" s="248"/>
      <c r="AC101" s="248"/>
      <c r="AD101" s="248"/>
      <c r="AE101" s="248"/>
      <c r="AF101" s="248"/>
      <c r="AG101" s="248"/>
      <c r="AH101" s="248"/>
      <c r="AI101" s="248"/>
      <c r="AJ101" s="248"/>
      <c r="AK101" s="248"/>
      <c r="AL101" s="248"/>
      <c r="AM101" s="248"/>
      <c r="AN101" s="248"/>
      <c r="AO101" s="248"/>
      <c r="AP101" s="248"/>
      <c r="AQ101" s="248"/>
      <c r="AR101" s="248"/>
      <c r="AS101" s="248"/>
      <c r="AT101" s="1"/>
      <c r="AU101" s="1"/>
      <c r="AV101" s="1"/>
      <c r="AW101" s="1"/>
      <c r="AX101" s="1"/>
    </row>
    <row r="102" spans="1:50" ht="12" customHeight="1">
      <c r="A102" s="5" t="s">
        <v>225</v>
      </c>
      <c r="B102" s="236" t="s">
        <v>377</v>
      </c>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
      <c r="AB102" s="248"/>
      <c r="AC102" s="248"/>
      <c r="AD102" s="248"/>
      <c r="AE102" s="248"/>
      <c r="AF102" s="248"/>
      <c r="AG102" s="248"/>
      <c r="AH102" s="248"/>
      <c r="AI102" s="248"/>
      <c r="AJ102" s="248"/>
      <c r="AK102" s="248"/>
      <c r="AL102" s="248"/>
      <c r="AM102" s="248"/>
      <c r="AN102" s="248"/>
      <c r="AO102" s="248"/>
      <c r="AP102" s="248"/>
      <c r="AQ102" s="248"/>
      <c r="AR102" s="248"/>
      <c r="AS102" s="248"/>
      <c r="AT102" s="12"/>
      <c r="AU102" s="12"/>
      <c r="AV102" s="12"/>
      <c r="AW102" s="12"/>
      <c r="AX102" s="12"/>
    </row>
    <row r="103" spans="1:50" ht="12" customHeight="1">
      <c r="A103" s="5" t="s">
        <v>225</v>
      </c>
      <c r="B103" s="236" t="s">
        <v>378</v>
      </c>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2"/>
      <c r="AB103" s="248"/>
      <c r="AC103" s="248"/>
      <c r="AD103" s="248"/>
      <c r="AE103" s="248"/>
      <c r="AF103" s="248"/>
      <c r="AG103" s="248"/>
      <c r="AH103" s="248"/>
      <c r="AI103" s="248"/>
      <c r="AJ103" s="248"/>
      <c r="AK103" s="248"/>
      <c r="AL103" s="248"/>
      <c r="AM103" s="248"/>
      <c r="AN103" s="248"/>
      <c r="AO103" s="248"/>
      <c r="AP103" s="248"/>
      <c r="AQ103" s="248"/>
      <c r="AR103" s="248"/>
      <c r="AS103" s="248"/>
      <c r="AT103" s="12"/>
      <c r="AU103" s="12"/>
      <c r="AV103" s="12"/>
      <c r="AW103" s="12"/>
      <c r="AX103" s="12"/>
    </row>
    <row r="104" spans="1:50" ht="12" customHeight="1">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
      <c r="AB104" s="248"/>
      <c r="AC104" s="248"/>
      <c r="AD104" s="248"/>
      <c r="AE104" s="248"/>
      <c r="AF104" s="248"/>
      <c r="AG104" s="248"/>
      <c r="AH104" s="248"/>
      <c r="AI104" s="248"/>
      <c r="AJ104" s="248"/>
      <c r="AK104" s="248"/>
      <c r="AL104" s="248"/>
      <c r="AM104" s="248"/>
      <c r="AN104" s="248"/>
      <c r="AO104" s="248"/>
      <c r="AP104" s="248"/>
      <c r="AQ104" s="248"/>
      <c r="AR104" s="248"/>
      <c r="AS104" s="248"/>
      <c r="AT104" s="12"/>
      <c r="AU104" s="12"/>
      <c r="AV104" s="12"/>
      <c r="AW104" s="12"/>
      <c r="AX104" s="12"/>
    </row>
    <row r="105" spans="1:50" ht="12" customHeight="1">
      <c r="A105" s="52" t="s">
        <v>12</v>
      </c>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52" t="s">
        <v>48</v>
      </c>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row>
    <row r="106" spans="1:50" ht="12" customHeight="1">
      <c r="A106" s="5" t="s">
        <v>225</v>
      </c>
      <c r="B106" s="186" t="s">
        <v>118</v>
      </c>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3"/>
      <c r="Z106" s="13"/>
      <c r="AA106" s="5" t="s">
        <v>225</v>
      </c>
      <c r="AB106" s="188" t="s">
        <v>93</v>
      </c>
      <c r="AC106" s="188"/>
      <c r="AD106" s="188"/>
      <c r="AE106" s="188"/>
      <c r="AF106" s="188"/>
      <c r="AG106" s="188"/>
      <c r="AH106" s="188"/>
      <c r="AI106" s="188"/>
      <c r="AJ106" s="188"/>
      <c r="AK106" s="188"/>
      <c r="AL106" s="188"/>
      <c r="AM106" s="188"/>
      <c r="AN106" s="188"/>
      <c r="AO106" s="188"/>
      <c r="AP106" s="188"/>
      <c r="AQ106" s="188"/>
      <c r="AR106" s="188"/>
      <c r="AS106" s="13"/>
      <c r="AT106" s="13"/>
      <c r="AU106" s="13"/>
      <c r="AV106" s="13"/>
      <c r="AW106" s="13"/>
      <c r="AX106" s="13"/>
    </row>
    <row r="107" spans="1:50" ht="12" customHeight="1">
      <c r="A107" s="13"/>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3"/>
      <c r="Z107" s="13"/>
      <c r="AA107" s="13"/>
      <c r="AB107" s="188"/>
      <c r="AC107" s="188"/>
      <c r="AD107" s="188"/>
      <c r="AE107" s="188"/>
      <c r="AF107" s="188"/>
      <c r="AG107" s="188"/>
      <c r="AH107" s="188"/>
      <c r="AI107" s="188"/>
      <c r="AJ107" s="188"/>
      <c r="AK107" s="188"/>
      <c r="AL107" s="188"/>
      <c r="AM107" s="188"/>
      <c r="AN107" s="188"/>
      <c r="AO107" s="188"/>
      <c r="AP107" s="188"/>
      <c r="AQ107" s="188"/>
      <c r="AR107" s="188"/>
      <c r="AS107" s="13"/>
      <c r="AT107" s="13"/>
      <c r="AU107" s="13"/>
      <c r="AV107" s="13"/>
      <c r="AW107" s="13"/>
      <c r="AX107" s="13"/>
    </row>
    <row r="108" spans="1:50" ht="12" customHeight="1">
      <c r="A108" s="13"/>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3"/>
      <c r="Z108" s="13"/>
      <c r="AA108" s="13"/>
      <c r="AB108" s="188"/>
      <c r="AC108" s="188"/>
      <c r="AD108" s="188"/>
      <c r="AE108" s="188"/>
      <c r="AF108" s="188"/>
      <c r="AG108" s="188"/>
      <c r="AH108" s="188"/>
      <c r="AI108" s="188"/>
      <c r="AJ108" s="188"/>
      <c r="AK108" s="188"/>
      <c r="AL108" s="188"/>
      <c r="AM108" s="188"/>
      <c r="AN108" s="188"/>
      <c r="AO108" s="188"/>
      <c r="AP108" s="188"/>
      <c r="AQ108" s="188"/>
      <c r="AR108" s="188"/>
      <c r="AS108" s="13"/>
      <c r="AT108" s="13"/>
      <c r="AU108" s="13"/>
      <c r="AV108" s="13"/>
      <c r="AW108" s="13"/>
      <c r="AX108" s="13"/>
    </row>
    <row r="109" spans="1:50" ht="12" customHeight="1">
      <c r="A109" s="13"/>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3"/>
      <c r="Z109" s="13"/>
      <c r="AA109" s="9" t="s">
        <v>16</v>
      </c>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row>
    <row r="110" spans="1:50" ht="12" customHeight="1">
      <c r="A110" s="13"/>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3"/>
      <c r="Z110" s="13"/>
      <c r="AA110" s="5" t="s">
        <v>225</v>
      </c>
      <c r="AB110" s="188" t="s">
        <v>94</v>
      </c>
      <c r="AC110" s="188"/>
      <c r="AD110" s="188"/>
      <c r="AE110" s="188"/>
      <c r="AF110" s="188"/>
      <c r="AG110" s="188"/>
      <c r="AH110" s="188"/>
      <c r="AI110" s="188"/>
      <c r="AJ110" s="188"/>
      <c r="AK110" s="188"/>
      <c r="AL110" s="188"/>
      <c r="AM110" s="188"/>
      <c r="AN110" s="188"/>
      <c r="AO110" s="188"/>
      <c r="AP110" s="188"/>
      <c r="AQ110" s="188"/>
      <c r="AR110" s="188"/>
      <c r="AS110" s="13"/>
      <c r="AT110" s="13"/>
      <c r="AU110" s="13"/>
      <c r="AV110" s="13"/>
      <c r="AW110" s="13"/>
      <c r="AX110" s="13"/>
    </row>
    <row r="111" spans="1:50" ht="12" customHeight="1">
      <c r="A111" s="65" t="s">
        <v>148</v>
      </c>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88"/>
      <c r="AC111" s="188"/>
      <c r="AD111" s="188"/>
      <c r="AE111" s="188"/>
      <c r="AF111" s="188"/>
      <c r="AG111" s="188"/>
      <c r="AH111" s="188"/>
      <c r="AI111" s="188"/>
      <c r="AJ111" s="188"/>
      <c r="AK111" s="188"/>
      <c r="AL111" s="188"/>
      <c r="AM111" s="188"/>
      <c r="AN111" s="188"/>
      <c r="AO111" s="188"/>
      <c r="AP111" s="188"/>
      <c r="AQ111" s="188"/>
      <c r="AR111" s="188"/>
      <c r="AS111" s="13"/>
      <c r="AT111" s="13"/>
      <c r="AU111" s="13"/>
      <c r="AV111" s="13"/>
      <c r="AW111" s="13"/>
      <c r="AX111" s="13"/>
    </row>
    <row r="112" spans="1:50" ht="12" customHeight="1">
      <c r="A112" s="5" t="s">
        <v>225</v>
      </c>
      <c r="B112" s="186" t="s">
        <v>195</v>
      </c>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3"/>
      <c r="Z112" s="13"/>
      <c r="AA112" s="13"/>
      <c r="AB112" s="188"/>
      <c r="AC112" s="188"/>
      <c r="AD112" s="188"/>
      <c r="AE112" s="188"/>
      <c r="AF112" s="188"/>
      <c r="AG112" s="188"/>
      <c r="AH112" s="188"/>
      <c r="AI112" s="188"/>
      <c r="AJ112" s="188"/>
      <c r="AK112" s="188"/>
      <c r="AL112" s="188"/>
      <c r="AM112" s="188"/>
      <c r="AN112" s="188"/>
      <c r="AO112" s="188"/>
      <c r="AP112" s="188"/>
      <c r="AQ112" s="188"/>
      <c r="AR112" s="188"/>
      <c r="AS112" s="13"/>
      <c r="AT112" s="13"/>
      <c r="AU112" s="13"/>
      <c r="AV112" s="13"/>
      <c r="AW112" s="13"/>
      <c r="AX112" s="13"/>
    </row>
    <row r="113" spans="1:50" ht="12" customHeight="1">
      <c r="A113" s="13"/>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3"/>
      <c r="Z113" s="13"/>
      <c r="AA113" s="10" t="s">
        <v>20</v>
      </c>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row>
    <row r="114" spans="1:50" ht="12" customHeight="1">
      <c r="A114" s="13"/>
      <c r="B114" s="18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3"/>
      <c r="Z114" s="13"/>
      <c r="AA114" s="5" t="s">
        <v>225</v>
      </c>
      <c r="AB114" s="188" t="s">
        <v>95</v>
      </c>
      <c r="AC114" s="188"/>
      <c r="AD114" s="188"/>
      <c r="AE114" s="188"/>
      <c r="AF114" s="188"/>
      <c r="AG114" s="188"/>
      <c r="AH114" s="188"/>
      <c r="AI114" s="188"/>
      <c r="AJ114" s="188"/>
      <c r="AK114" s="188"/>
      <c r="AL114" s="188"/>
      <c r="AM114" s="188"/>
      <c r="AN114" s="188"/>
      <c r="AO114" s="188"/>
      <c r="AP114" s="188"/>
      <c r="AQ114" s="188"/>
      <c r="AR114" s="188"/>
      <c r="AS114" s="13"/>
      <c r="AT114" s="13"/>
      <c r="AU114" s="13"/>
      <c r="AV114" s="13"/>
      <c r="AW114" s="13"/>
      <c r="AX114" s="13"/>
    </row>
    <row r="115" spans="1:50" ht="12" customHeight="1">
      <c r="A115" s="13"/>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3"/>
      <c r="Z115" s="13"/>
      <c r="AA115" s="13"/>
      <c r="AB115" s="188"/>
      <c r="AC115" s="188"/>
      <c r="AD115" s="188"/>
      <c r="AE115" s="188"/>
      <c r="AF115" s="188"/>
      <c r="AG115" s="188"/>
      <c r="AH115" s="188"/>
      <c r="AI115" s="188"/>
      <c r="AJ115" s="188"/>
      <c r="AK115" s="188"/>
      <c r="AL115" s="188"/>
      <c r="AM115" s="188"/>
      <c r="AN115" s="188"/>
      <c r="AO115" s="188"/>
      <c r="AP115" s="188"/>
      <c r="AQ115" s="188"/>
      <c r="AR115" s="188"/>
      <c r="AS115" s="13"/>
      <c r="AT115" s="13"/>
      <c r="AU115" s="13"/>
      <c r="AV115" s="13"/>
      <c r="AW115" s="13"/>
      <c r="AX115" s="13"/>
    </row>
    <row r="116" spans="1:50" ht="12" customHeight="1">
      <c r="A116" s="5" t="s">
        <v>225</v>
      </c>
      <c r="B116" s="186" t="s">
        <v>84</v>
      </c>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3"/>
      <c r="Z116" s="13"/>
      <c r="AA116" s="13"/>
      <c r="AB116" s="188"/>
      <c r="AC116" s="188"/>
      <c r="AD116" s="188"/>
      <c r="AE116" s="188"/>
      <c r="AF116" s="188"/>
      <c r="AG116" s="188"/>
      <c r="AH116" s="188"/>
      <c r="AI116" s="188"/>
      <c r="AJ116" s="188"/>
      <c r="AK116" s="188"/>
      <c r="AL116" s="188"/>
      <c r="AM116" s="188"/>
      <c r="AN116" s="188"/>
      <c r="AO116" s="188"/>
      <c r="AP116" s="188"/>
      <c r="AQ116" s="188"/>
      <c r="AR116" s="188"/>
      <c r="AS116" s="13"/>
      <c r="AT116" s="13"/>
      <c r="AU116" s="13"/>
      <c r="AV116" s="13"/>
      <c r="AW116" s="13"/>
      <c r="AX116" s="13"/>
    </row>
    <row r="117" spans="1:50" ht="12" customHeight="1">
      <c r="A117" s="13"/>
      <c r="B117" s="186"/>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3"/>
      <c r="Z117" s="13"/>
      <c r="AA117" s="5" t="s">
        <v>225</v>
      </c>
      <c r="AB117" s="188" t="s">
        <v>115</v>
      </c>
      <c r="AC117" s="188"/>
      <c r="AD117" s="188"/>
      <c r="AE117" s="188"/>
      <c r="AF117" s="188"/>
      <c r="AG117" s="188"/>
      <c r="AH117" s="188"/>
      <c r="AI117" s="188"/>
      <c r="AJ117" s="188"/>
      <c r="AK117" s="188"/>
      <c r="AL117" s="188"/>
      <c r="AM117" s="188"/>
      <c r="AN117" s="188"/>
      <c r="AO117" s="188"/>
      <c r="AP117" s="188"/>
      <c r="AQ117" s="188"/>
      <c r="AR117" s="188"/>
      <c r="AS117" s="13"/>
      <c r="AT117" s="13"/>
      <c r="AU117" s="13"/>
      <c r="AV117" s="13"/>
      <c r="AW117" s="13"/>
      <c r="AX117" s="13"/>
    </row>
    <row r="118" spans="1:50" ht="12" customHeight="1">
      <c r="A118" s="13"/>
      <c r="B118" s="186"/>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3"/>
      <c r="Z118" s="13"/>
      <c r="AA118" s="13"/>
      <c r="AB118" s="188"/>
      <c r="AC118" s="188"/>
      <c r="AD118" s="188"/>
      <c r="AE118" s="188"/>
      <c r="AF118" s="188"/>
      <c r="AG118" s="188"/>
      <c r="AH118" s="188"/>
      <c r="AI118" s="188"/>
      <c r="AJ118" s="188"/>
      <c r="AK118" s="188"/>
      <c r="AL118" s="188"/>
      <c r="AM118" s="188"/>
      <c r="AN118" s="188"/>
      <c r="AO118" s="188"/>
      <c r="AP118" s="188"/>
      <c r="AQ118" s="188"/>
      <c r="AR118" s="188"/>
      <c r="AS118" s="13"/>
      <c r="AT118" s="13"/>
      <c r="AU118" s="13"/>
      <c r="AV118" s="13"/>
      <c r="AW118" s="13"/>
      <c r="AX118" s="13"/>
    </row>
    <row r="119" spans="1:50" ht="12" customHeight="1">
      <c r="A119" s="13"/>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3"/>
      <c r="Z119" s="13"/>
      <c r="AA119" s="5" t="s">
        <v>225</v>
      </c>
      <c r="AB119" s="188" t="s">
        <v>96</v>
      </c>
      <c r="AC119" s="188"/>
      <c r="AD119" s="188"/>
      <c r="AE119" s="188"/>
      <c r="AF119" s="188"/>
      <c r="AG119" s="188"/>
      <c r="AH119" s="188"/>
      <c r="AI119" s="188"/>
      <c r="AJ119" s="188"/>
      <c r="AK119" s="188"/>
      <c r="AL119" s="188"/>
      <c r="AM119" s="188"/>
      <c r="AN119" s="188"/>
      <c r="AO119" s="188"/>
      <c r="AP119" s="188"/>
      <c r="AQ119" s="188"/>
      <c r="AR119" s="188"/>
      <c r="AS119" s="13"/>
      <c r="AT119" s="13"/>
      <c r="AU119" s="13"/>
      <c r="AV119" s="13"/>
      <c r="AW119" s="13"/>
      <c r="AX119" s="13"/>
    </row>
    <row r="120" spans="1:50" ht="12" customHeight="1">
      <c r="A120" s="13"/>
      <c r="B120" s="18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3"/>
      <c r="Z120" s="13"/>
      <c r="AA120" s="13"/>
      <c r="AB120" s="188"/>
      <c r="AC120" s="188"/>
      <c r="AD120" s="188"/>
      <c r="AE120" s="188"/>
      <c r="AF120" s="188"/>
      <c r="AG120" s="188"/>
      <c r="AH120" s="188"/>
      <c r="AI120" s="188"/>
      <c r="AJ120" s="188"/>
      <c r="AK120" s="188"/>
      <c r="AL120" s="188"/>
      <c r="AM120" s="188"/>
      <c r="AN120" s="188"/>
      <c r="AO120" s="188"/>
      <c r="AP120" s="188"/>
      <c r="AQ120" s="188"/>
      <c r="AR120" s="188"/>
      <c r="AS120" s="13"/>
      <c r="AT120" s="13"/>
      <c r="AU120" s="13"/>
      <c r="AV120" s="13"/>
      <c r="AW120" s="13"/>
      <c r="AX120" s="13"/>
    </row>
    <row r="121" spans="1:50" ht="12" customHeight="1">
      <c r="A121" s="5" t="s">
        <v>225</v>
      </c>
      <c r="B121" s="186" t="s">
        <v>85</v>
      </c>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3"/>
      <c r="Z121" s="13"/>
      <c r="AA121" s="5" t="s">
        <v>225</v>
      </c>
      <c r="AB121" s="188" t="s">
        <v>157</v>
      </c>
      <c r="AC121" s="188"/>
      <c r="AD121" s="188"/>
      <c r="AE121" s="188"/>
      <c r="AF121" s="188"/>
      <c r="AG121" s="188"/>
      <c r="AH121" s="188"/>
      <c r="AI121" s="188"/>
      <c r="AJ121" s="188"/>
      <c r="AK121" s="188"/>
      <c r="AL121" s="188"/>
      <c r="AM121" s="188"/>
      <c r="AN121" s="188"/>
      <c r="AO121" s="188"/>
      <c r="AP121" s="188"/>
      <c r="AQ121" s="188"/>
      <c r="AR121" s="188"/>
      <c r="AS121" s="13"/>
      <c r="AT121" s="13"/>
      <c r="AU121" s="13"/>
      <c r="AV121" s="13"/>
      <c r="AW121" s="13"/>
      <c r="AX121" s="13"/>
    </row>
    <row r="122" spans="1:50" ht="12" customHeight="1">
      <c r="A122" s="13"/>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3"/>
      <c r="Z122" s="13"/>
      <c r="AA122" s="13"/>
      <c r="AB122" s="188"/>
      <c r="AC122" s="188"/>
      <c r="AD122" s="188"/>
      <c r="AE122" s="188"/>
      <c r="AF122" s="188"/>
      <c r="AG122" s="188"/>
      <c r="AH122" s="188"/>
      <c r="AI122" s="188"/>
      <c r="AJ122" s="188"/>
      <c r="AK122" s="188"/>
      <c r="AL122" s="188"/>
      <c r="AM122" s="188"/>
      <c r="AN122" s="188"/>
      <c r="AO122" s="188"/>
      <c r="AP122" s="188"/>
      <c r="AQ122" s="188"/>
      <c r="AR122" s="188"/>
      <c r="AS122" s="13"/>
      <c r="AT122" s="13"/>
      <c r="AU122" s="13"/>
      <c r="AV122" s="13"/>
      <c r="AW122" s="13"/>
      <c r="AX122" s="13"/>
    </row>
    <row r="123" spans="1:50" ht="12" customHeight="1">
      <c r="A123" s="5" t="s">
        <v>225</v>
      </c>
      <c r="B123" s="186" t="s">
        <v>154</v>
      </c>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3"/>
      <c r="Z123" s="13"/>
      <c r="AA123" s="13"/>
      <c r="AB123" s="188"/>
      <c r="AC123" s="188"/>
      <c r="AD123" s="188"/>
      <c r="AE123" s="188"/>
      <c r="AF123" s="188"/>
      <c r="AG123" s="188"/>
      <c r="AH123" s="188"/>
      <c r="AI123" s="188"/>
      <c r="AJ123" s="188"/>
      <c r="AK123" s="188"/>
      <c r="AL123" s="188"/>
      <c r="AM123" s="188"/>
      <c r="AN123" s="188"/>
      <c r="AO123" s="188"/>
      <c r="AP123" s="188"/>
      <c r="AQ123" s="188"/>
      <c r="AR123" s="188"/>
      <c r="AS123" s="13"/>
      <c r="AT123" s="13"/>
      <c r="AU123" s="13"/>
      <c r="AV123" s="13"/>
      <c r="AW123" s="13"/>
      <c r="AX123" s="13"/>
    </row>
    <row r="124" spans="1:50" ht="12" customHeight="1">
      <c r="A124" s="13"/>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3"/>
      <c r="Z124" s="13"/>
      <c r="AA124" s="13"/>
      <c r="AB124" s="188"/>
      <c r="AC124" s="188"/>
      <c r="AD124" s="188"/>
      <c r="AE124" s="188"/>
      <c r="AF124" s="188"/>
      <c r="AG124" s="188"/>
      <c r="AH124" s="188"/>
      <c r="AI124" s="188"/>
      <c r="AJ124" s="188"/>
      <c r="AK124" s="188"/>
      <c r="AL124" s="188"/>
      <c r="AM124" s="188"/>
      <c r="AN124" s="188"/>
      <c r="AO124" s="188"/>
      <c r="AP124" s="188"/>
      <c r="AQ124" s="188"/>
      <c r="AR124" s="188"/>
      <c r="AS124" s="13"/>
      <c r="AT124" s="13"/>
      <c r="AU124" s="13"/>
      <c r="AV124" s="13"/>
      <c r="AW124" s="13"/>
      <c r="AX124" s="13"/>
    </row>
    <row r="125" spans="1:50" ht="12" customHeight="1">
      <c r="A125" s="13"/>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3"/>
      <c r="Z125" s="13"/>
      <c r="AA125" s="5" t="s">
        <v>225</v>
      </c>
      <c r="AB125" s="188" t="s">
        <v>90</v>
      </c>
      <c r="AC125" s="188"/>
      <c r="AD125" s="188"/>
      <c r="AE125" s="188"/>
      <c r="AF125" s="188"/>
      <c r="AG125" s="188"/>
      <c r="AH125" s="188"/>
      <c r="AI125" s="188"/>
      <c r="AJ125" s="188"/>
      <c r="AK125" s="188"/>
      <c r="AL125" s="188"/>
      <c r="AM125" s="188"/>
      <c r="AN125" s="188"/>
      <c r="AO125" s="188"/>
      <c r="AP125" s="188"/>
      <c r="AQ125" s="188"/>
      <c r="AR125" s="188"/>
      <c r="AS125" s="13"/>
      <c r="AT125" s="13"/>
      <c r="AU125" s="13"/>
      <c r="AV125" s="13"/>
      <c r="AW125" s="13"/>
      <c r="AX125" s="13"/>
    </row>
    <row r="126" spans="1:50" ht="12" customHeight="1">
      <c r="A126" s="52" t="s">
        <v>48</v>
      </c>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88"/>
      <c r="AC126" s="188"/>
      <c r="AD126" s="188"/>
      <c r="AE126" s="188"/>
      <c r="AF126" s="188"/>
      <c r="AG126" s="188"/>
      <c r="AH126" s="188"/>
      <c r="AI126" s="188"/>
      <c r="AJ126" s="188"/>
      <c r="AK126" s="188"/>
      <c r="AL126" s="188"/>
      <c r="AM126" s="188"/>
      <c r="AN126" s="188"/>
      <c r="AO126" s="188"/>
      <c r="AP126" s="188"/>
      <c r="AQ126" s="188"/>
      <c r="AR126" s="188"/>
      <c r="AS126" s="13"/>
      <c r="AT126" s="13"/>
      <c r="AU126" s="13"/>
      <c r="AV126" s="13"/>
      <c r="AW126" s="13"/>
      <c r="AX126" s="13"/>
    </row>
    <row r="127" spans="1:50" ht="12" customHeight="1">
      <c r="A127" s="5" t="s">
        <v>225</v>
      </c>
      <c r="B127" s="13" t="s">
        <v>79</v>
      </c>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54"/>
      <c r="AC127" s="54"/>
      <c r="AD127" s="54"/>
      <c r="AE127" s="54"/>
      <c r="AF127" s="54"/>
      <c r="AG127" s="54"/>
      <c r="AH127" s="54"/>
      <c r="AI127" s="54"/>
      <c r="AJ127" s="54"/>
      <c r="AK127" s="54"/>
      <c r="AL127" s="54"/>
      <c r="AM127" s="54"/>
      <c r="AN127" s="54"/>
      <c r="AO127" s="54"/>
      <c r="AP127" s="54"/>
      <c r="AQ127" s="54"/>
      <c r="AR127" s="54"/>
      <c r="AS127" s="13"/>
      <c r="AT127" s="13"/>
      <c r="AU127" s="13"/>
      <c r="AV127" s="13"/>
      <c r="AW127" s="13"/>
      <c r="AX127" s="13"/>
    </row>
    <row r="128" spans="1:50" ht="12" customHeight="1">
      <c r="A128" s="5" t="s">
        <v>225</v>
      </c>
      <c r="B128" s="186" t="s">
        <v>155</v>
      </c>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3"/>
      <c r="Z128" s="13"/>
      <c r="AA128" s="37" t="s">
        <v>22</v>
      </c>
      <c r="AB128" s="13"/>
      <c r="AC128" s="37" t="s">
        <v>160</v>
      </c>
      <c r="AD128" s="13"/>
      <c r="AE128" s="13"/>
      <c r="AF128" s="13"/>
      <c r="AG128" s="13"/>
      <c r="AH128" s="13"/>
      <c r="AI128" s="13"/>
      <c r="AJ128" s="13"/>
      <c r="AK128" s="13"/>
      <c r="AL128" s="13"/>
      <c r="AM128" s="13"/>
      <c r="AN128" s="13"/>
      <c r="AO128" s="13"/>
      <c r="AP128" s="13"/>
      <c r="AQ128" s="13"/>
      <c r="AR128" s="13"/>
      <c r="AS128" s="13"/>
      <c r="AT128" s="13"/>
      <c r="AU128" s="13"/>
      <c r="AV128" s="13"/>
      <c r="AW128" s="13"/>
      <c r="AX128" s="13"/>
    </row>
    <row r="129" spans="1:50" ht="12" customHeight="1">
      <c r="A129" s="13"/>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3"/>
      <c r="Z129" s="13"/>
      <c r="AA129" s="174"/>
      <c r="AB129" s="174"/>
      <c r="AC129" s="188" t="s">
        <v>468</v>
      </c>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row>
    <row r="130" spans="1:50" ht="12" customHeight="1">
      <c r="A130" s="52" t="s">
        <v>13</v>
      </c>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74"/>
      <c r="AB130" s="174"/>
      <c r="AC130" s="188"/>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row>
    <row r="131" spans="1:50" ht="12" customHeight="1">
      <c r="A131" s="5" t="s">
        <v>225</v>
      </c>
      <c r="B131" s="186" t="s">
        <v>86</v>
      </c>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3"/>
      <c r="Z131" s="13"/>
      <c r="AA131" s="174"/>
      <c r="AB131" s="174"/>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row>
    <row r="132" spans="1:50" ht="12" customHeight="1">
      <c r="A132" s="13"/>
      <c r="B132" s="18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3"/>
      <c r="Z132" s="13"/>
      <c r="AA132" s="13"/>
      <c r="AB132" s="13"/>
      <c r="AC132" s="188"/>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row>
    <row r="133" spans="1:50" ht="12" customHeight="1">
      <c r="A133" s="5" t="s">
        <v>225</v>
      </c>
      <c r="B133" s="13" t="s">
        <v>65</v>
      </c>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t="s">
        <v>467</v>
      </c>
      <c r="AD133" s="13"/>
      <c r="AE133" s="13"/>
      <c r="AF133" s="13"/>
      <c r="AG133" s="13"/>
      <c r="AH133" s="13"/>
      <c r="AI133" s="13"/>
      <c r="AJ133" s="13"/>
      <c r="AK133" s="13"/>
      <c r="AL133" s="13"/>
      <c r="AM133" s="13"/>
      <c r="AN133" s="13"/>
      <c r="AO133" s="13"/>
      <c r="AP133" s="13"/>
      <c r="AQ133" s="13"/>
      <c r="AR133" s="13"/>
      <c r="AS133" s="13"/>
      <c r="AT133" s="13"/>
      <c r="AU133" s="13"/>
      <c r="AV133" s="13"/>
      <c r="AW133" s="13"/>
      <c r="AX133" s="13"/>
    </row>
    <row r="134" spans="1:50" ht="12" customHeight="1">
      <c r="A134" s="5" t="s">
        <v>225</v>
      </c>
      <c r="B134" s="186" t="s">
        <v>156</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row>
    <row r="135" spans="1:50" ht="12" customHeight="1">
      <c r="A135" s="13"/>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3"/>
      <c r="Z135" s="13"/>
    </row>
    <row r="136" spans="1:50" ht="12" customHeight="1">
      <c r="A136" s="52" t="s">
        <v>17</v>
      </c>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50" ht="12" customHeight="1">
      <c r="A137" s="5" t="s">
        <v>225</v>
      </c>
      <c r="B137" s="186" t="s">
        <v>87</v>
      </c>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3"/>
      <c r="Z137" s="13"/>
    </row>
    <row r="138" spans="1:50" ht="12" customHeight="1">
      <c r="A138" s="13"/>
      <c r="B138" s="18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3"/>
      <c r="Z138" s="13"/>
    </row>
    <row r="139" spans="1:50" ht="12" customHeight="1">
      <c r="A139" s="13"/>
      <c r="B139" s="18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3"/>
      <c r="Z139" s="13"/>
    </row>
    <row r="140" spans="1:50" s="1" customFormat="1" ht="6" customHeight="1">
      <c r="Y140" s="12"/>
      <c r="Z140" s="12"/>
    </row>
    <row r="141" spans="1:50" ht="12" customHeight="1">
      <c r="A141" s="204"/>
      <c r="B141" s="204"/>
      <c r="C141" s="204"/>
      <c r="D141" s="192" t="s">
        <v>292</v>
      </c>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6"/>
      <c r="AU141" s="196"/>
      <c r="AV141" s="196"/>
      <c r="AW141" s="196"/>
      <c r="AX141" s="196"/>
    </row>
    <row r="142" spans="1:50" ht="12" customHeight="1">
      <c r="A142" s="59"/>
      <c r="B142" s="59"/>
      <c r="C142" s="59"/>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1"/>
      <c r="AU142" s="61"/>
      <c r="AV142" s="61"/>
      <c r="AW142" s="61"/>
      <c r="AX142" s="61"/>
    </row>
    <row r="143" spans="1:50" ht="12" customHeight="1">
      <c r="A143" s="190" t="s">
        <v>43</v>
      </c>
      <c r="B143" s="190"/>
      <c r="C143" s="13" t="s">
        <v>34</v>
      </c>
      <c r="D143" s="13"/>
      <c r="E143" s="13"/>
      <c r="F143" s="13"/>
      <c r="G143" s="13"/>
      <c r="H143" s="13"/>
      <c r="I143" s="13"/>
      <c r="J143" s="13"/>
      <c r="K143" s="13"/>
      <c r="L143" s="13"/>
      <c r="M143" s="13"/>
      <c r="N143" s="13"/>
      <c r="O143" s="13"/>
      <c r="P143" s="13"/>
      <c r="Q143" s="13"/>
      <c r="R143" s="13"/>
      <c r="S143" s="13"/>
      <c r="T143" s="13"/>
      <c r="U143" s="13"/>
      <c r="V143" s="13"/>
      <c r="W143" s="13"/>
      <c r="X143" s="13"/>
      <c r="Y143" s="60"/>
      <c r="Z143" s="60"/>
      <c r="AA143" s="5" t="s">
        <v>225</v>
      </c>
      <c r="AB143" s="188" t="s">
        <v>98</v>
      </c>
      <c r="AC143" s="188"/>
      <c r="AD143" s="188"/>
      <c r="AE143" s="188"/>
      <c r="AF143" s="188"/>
      <c r="AG143" s="188"/>
      <c r="AH143" s="188"/>
      <c r="AI143" s="188"/>
      <c r="AJ143" s="188"/>
      <c r="AK143" s="188"/>
      <c r="AL143" s="53"/>
      <c r="AM143" s="53"/>
      <c r="AN143" s="53"/>
      <c r="AO143" s="53"/>
      <c r="AP143" s="53"/>
      <c r="AQ143" s="53"/>
      <c r="AR143" s="13"/>
      <c r="AS143" s="13"/>
      <c r="AT143" s="13"/>
      <c r="AU143" s="13"/>
      <c r="AV143" s="13"/>
      <c r="AW143" s="13"/>
      <c r="AX143" s="13"/>
    </row>
    <row r="144" spans="1:50" ht="12" customHeight="1">
      <c r="A144" s="7"/>
      <c r="B144" s="13"/>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60"/>
      <c r="Z144" s="60"/>
      <c r="AA144" s="13"/>
      <c r="AB144" s="188"/>
      <c r="AC144" s="188"/>
      <c r="AD144" s="188"/>
      <c r="AE144" s="188"/>
      <c r="AF144" s="188"/>
      <c r="AG144" s="188"/>
      <c r="AH144" s="188"/>
      <c r="AI144" s="188"/>
      <c r="AJ144" s="188"/>
      <c r="AK144" s="188"/>
      <c r="AL144" s="252" t="s">
        <v>169</v>
      </c>
      <c r="AM144" s="252"/>
      <c r="AN144" s="252"/>
      <c r="AO144" s="252"/>
      <c r="AP144" s="252"/>
      <c r="AQ144" s="250"/>
      <c r="AR144" s="250"/>
      <c r="AS144" s="250"/>
      <c r="AT144" s="250"/>
      <c r="AU144" s="250"/>
      <c r="AV144" s="250"/>
      <c r="AW144" s="250"/>
      <c r="AX144" s="250"/>
    </row>
    <row r="145" spans="1:51" ht="12" customHeight="1">
      <c r="A145" s="7"/>
      <c r="B145" s="13"/>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60"/>
      <c r="Z145" s="60"/>
      <c r="AA145" s="5" t="s">
        <v>225</v>
      </c>
      <c r="AB145" s="188" t="s">
        <v>171</v>
      </c>
      <c r="AC145" s="188"/>
      <c r="AD145" s="188"/>
      <c r="AE145" s="188"/>
      <c r="AF145" s="188"/>
      <c r="AG145" s="188"/>
      <c r="AH145" s="188"/>
      <c r="AI145" s="188"/>
      <c r="AJ145" s="188"/>
      <c r="AK145" s="188"/>
      <c r="AL145" s="13"/>
      <c r="AM145" s="13"/>
      <c r="AN145" s="13"/>
      <c r="AO145" s="13"/>
      <c r="AP145" s="13"/>
      <c r="AQ145" s="53"/>
      <c r="AR145" s="53"/>
      <c r="AS145" s="53"/>
      <c r="AT145" s="66"/>
      <c r="AU145" s="66"/>
      <c r="AV145" s="66"/>
      <c r="AW145" s="66"/>
      <c r="AX145" s="66"/>
    </row>
    <row r="146" spans="1:51" ht="12" customHeight="1">
      <c r="A146" s="190" t="s">
        <v>45</v>
      </c>
      <c r="B146" s="190"/>
      <c r="C146" s="13" t="s">
        <v>161</v>
      </c>
      <c r="D146" s="13"/>
      <c r="E146" s="13"/>
      <c r="F146" s="13"/>
      <c r="G146" s="13"/>
      <c r="H146" s="13"/>
      <c r="I146" s="13"/>
      <c r="J146" s="13"/>
      <c r="K146" s="13"/>
      <c r="L146" s="13"/>
      <c r="M146" s="13"/>
      <c r="N146" s="13"/>
      <c r="O146" s="13"/>
      <c r="P146" s="13"/>
      <c r="Q146" s="13"/>
      <c r="R146" s="13"/>
      <c r="S146" s="13"/>
      <c r="T146" s="13"/>
      <c r="U146" s="13"/>
      <c r="V146" s="13"/>
      <c r="W146" s="13"/>
      <c r="X146" s="13"/>
      <c r="Y146" s="60"/>
      <c r="Z146" s="60"/>
      <c r="AA146" s="5"/>
      <c r="AB146" s="188"/>
      <c r="AC146" s="188"/>
      <c r="AD146" s="188"/>
      <c r="AE146" s="188"/>
      <c r="AF146" s="188"/>
      <c r="AG146" s="188"/>
      <c r="AH146" s="188"/>
      <c r="AI146" s="188"/>
      <c r="AJ146" s="188"/>
      <c r="AK146" s="188"/>
      <c r="AL146" s="252" t="s">
        <v>169</v>
      </c>
      <c r="AM146" s="252"/>
      <c r="AN146" s="252"/>
      <c r="AO146" s="252"/>
      <c r="AP146" s="252"/>
      <c r="AQ146" s="250"/>
      <c r="AR146" s="250"/>
      <c r="AS146" s="250"/>
      <c r="AT146" s="250"/>
      <c r="AU146" s="250"/>
      <c r="AV146" s="250"/>
      <c r="AW146" s="250"/>
      <c r="AX146" s="250"/>
    </row>
    <row r="147" spans="1:51" ht="12" customHeight="1">
      <c r="A147" s="7"/>
      <c r="B147" s="13"/>
      <c r="C147" s="251"/>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60"/>
      <c r="Z147" s="60"/>
      <c r="AA147" s="5" t="s">
        <v>225</v>
      </c>
      <c r="AB147" s="13" t="s">
        <v>70</v>
      </c>
      <c r="AC147" s="13"/>
      <c r="AD147" s="13"/>
      <c r="AE147" s="13"/>
      <c r="AF147" s="13"/>
      <c r="AG147" s="13"/>
      <c r="AH147" s="13"/>
      <c r="AI147" s="13"/>
      <c r="AJ147" s="13"/>
      <c r="AK147" s="13"/>
      <c r="AL147" s="53"/>
      <c r="AM147" s="53"/>
      <c r="AN147" s="53"/>
      <c r="AO147" s="53"/>
      <c r="AP147" s="53"/>
      <c r="AQ147" s="249" t="s">
        <v>71</v>
      </c>
      <c r="AR147" s="249"/>
      <c r="AS147" s="249"/>
      <c r="AT147" s="249"/>
      <c r="AU147" s="249"/>
      <c r="AV147" s="249"/>
      <c r="AW147" s="249"/>
      <c r="AX147" s="249"/>
    </row>
    <row r="148" spans="1:51" ht="12" customHeight="1">
      <c r="A148" s="7"/>
      <c r="B148" s="13"/>
      <c r="C148" s="251"/>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60"/>
      <c r="Z148" s="60"/>
      <c r="AA148" s="5" t="s">
        <v>225</v>
      </c>
      <c r="AB148" s="13" t="s">
        <v>23</v>
      </c>
      <c r="AC148" s="13"/>
      <c r="AD148" s="13"/>
      <c r="AE148" s="13"/>
      <c r="AF148" s="13"/>
      <c r="AG148" s="13"/>
      <c r="AH148" s="13"/>
      <c r="AI148" s="13"/>
      <c r="AJ148" s="13"/>
      <c r="AK148" s="13"/>
      <c r="AL148" s="252" t="s">
        <v>169</v>
      </c>
      <c r="AM148" s="252"/>
      <c r="AN148" s="252"/>
      <c r="AO148" s="252"/>
      <c r="AP148" s="252"/>
      <c r="AQ148" s="250"/>
      <c r="AR148" s="250"/>
      <c r="AS148" s="250"/>
      <c r="AT148" s="250"/>
      <c r="AU148" s="250"/>
      <c r="AV148" s="250"/>
      <c r="AW148" s="250"/>
      <c r="AX148" s="250"/>
    </row>
    <row r="149" spans="1:51" ht="12" customHeight="1">
      <c r="A149" s="190" t="s">
        <v>44</v>
      </c>
      <c r="B149" s="190"/>
      <c r="C149" s="13" t="s">
        <v>162</v>
      </c>
      <c r="D149" s="13"/>
      <c r="E149" s="13"/>
      <c r="F149" s="13"/>
      <c r="G149" s="13"/>
      <c r="H149" s="13"/>
      <c r="I149" s="13"/>
      <c r="J149" s="13"/>
      <c r="K149" s="13"/>
      <c r="L149" s="13"/>
      <c r="M149" s="13"/>
      <c r="N149" s="13"/>
      <c r="O149" s="13"/>
      <c r="P149" s="13"/>
      <c r="Q149" s="13"/>
      <c r="R149" s="13"/>
      <c r="S149" s="13"/>
      <c r="T149" s="13"/>
      <c r="U149" s="13"/>
      <c r="V149" s="13"/>
      <c r="W149" s="13"/>
      <c r="X149" s="13"/>
      <c r="Y149" s="60"/>
      <c r="Z149" s="60"/>
      <c r="AA149" s="5" t="s">
        <v>225</v>
      </c>
      <c r="AB149" s="188" t="s">
        <v>219</v>
      </c>
      <c r="AC149" s="188"/>
      <c r="AD149" s="188"/>
      <c r="AE149" s="188"/>
      <c r="AF149" s="188"/>
      <c r="AG149" s="188"/>
      <c r="AH149" s="188"/>
      <c r="AI149" s="188"/>
      <c r="AJ149" s="188"/>
      <c r="AK149" s="188"/>
      <c r="AL149" s="53"/>
      <c r="AM149" s="53"/>
      <c r="AN149" s="53"/>
      <c r="AO149" s="53"/>
      <c r="AP149" s="53"/>
      <c r="AQ149" s="13"/>
      <c r="AR149" s="13"/>
      <c r="AS149" s="13"/>
      <c r="AT149" s="13"/>
      <c r="AU149" s="13"/>
      <c r="AV149" s="13"/>
      <c r="AW149" s="13"/>
      <c r="AX149" s="13"/>
    </row>
    <row r="150" spans="1:51" ht="12" customHeight="1">
      <c r="A150" s="13"/>
      <c r="B150" s="13"/>
      <c r="C150" s="251"/>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60"/>
      <c r="Z150" s="60"/>
      <c r="AA150" s="5"/>
      <c r="AB150" s="188"/>
      <c r="AC150" s="188"/>
      <c r="AD150" s="188"/>
      <c r="AE150" s="188"/>
      <c r="AF150" s="188"/>
      <c r="AG150" s="188"/>
      <c r="AH150" s="188"/>
      <c r="AI150" s="188"/>
      <c r="AJ150" s="188"/>
      <c r="AK150" s="188"/>
      <c r="AL150" s="252" t="s">
        <v>169</v>
      </c>
      <c r="AM150" s="252"/>
      <c r="AN150" s="252"/>
      <c r="AO150" s="252"/>
      <c r="AP150" s="252"/>
      <c r="AQ150" s="250"/>
      <c r="AR150" s="250"/>
      <c r="AS150" s="250"/>
      <c r="AT150" s="250"/>
      <c r="AU150" s="250"/>
      <c r="AV150" s="250"/>
      <c r="AW150" s="250"/>
      <c r="AX150" s="250"/>
    </row>
    <row r="151" spans="1:51" ht="12" customHeight="1">
      <c r="A151" s="13"/>
      <c r="B151" s="13"/>
      <c r="C151" s="251"/>
      <c r="D151" s="251"/>
      <c r="E151" s="251"/>
      <c r="F151" s="251"/>
      <c r="G151" s="251"/>
      <c r="H151" s="251"/>
      <c r="I151" s="251"/>
      <c r="J151" s="251"/>
      <c r="K151" s="251"/>
      <c r="L151" s="251"/>
      <c r="M151" s="251"/>
      <c r="N151" s="251"/>
      <c r="O151" s="251"/>
      <c r="P151" s="251"/>
      <c r="Q151" s="251"/>
      <c r="R151" s="251"/>
      <c r="S151" s="251"/>
      <c r="T151" s="251"/>
      <c r="U151" s="251"/>
      <c r="V151" s="251"/>
      <c r="W151" s="251"/>
      <c r="X151" s="251"/>
      <c r="Y151" s="60"/>
      <c r="Z151" s="60"/>
      <c r="AA151" s="5" t="s">
        <v>225</v>
      </c>
      <c r="AB151" s="13" t="s">
        <v>173</v>
      </c>
      <c r="AC151" s="13"/>
      <c r="AD151" s="13"/>
      <c r="AE151" s="13"/>
      <c r="AF151" s="13"/>
      <c r="AG151" s="13"/>
      <c r="AH151" s="13"/>
      <c r="AI151" s="13"/>
      <c r="AJ151" s="13"/>
      <c r="AK151" s="13"/>
      <c r="AL151" s="13"/>
      <c r="AM151" s="13"/>
      <c r="AN151" s="13"/>
      <c r="AO151" s="252" t="s">
        <v>10</v>
      </c>
      <c r="AP151" s="252"/>
      <c r="AQ151" s="265">
        <f>IF(AQ146,(AQ150/AQ146)*100,0)</f>
        <v>0</v>
      </c>
      <c r="AR151" s="265"/>
      <c r="AS151" s="265"/>
      <c r="AT151" s="265"/>
      <c r="AU151" s="265"/>
      <c r="AV151" s="265"/>
      <c r="AW151" s="265"/>
      <c r="AX151" s="265"/>
    </row>
    <row r="152" spans="1:51" ht="12" customHeight="1">
      <c r="A152" s="190" t="s">
        <v>46</v>
      </c>
      <c r="B152" s="190"/>
      <c r="C152" s="13" t="s">
        <v>163</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row>
    <row r="153" spans="1:51" ht="12" customHeight="1">
      <c r="A153" s="13"/>
      <c r="B153" s="13"/>
      <c r="C153" s="251"/>
      <c r="D153" s="251"/>
      <c r="E153" s="251"/>
      <c r="F153" s="251"/>
      <c r="G153" s="251"/>
      <c r="H153" s="251"/>
      <c r="I153" s="251"/>
      <c r="J153" s="251"/>
      <c r="K153" s="251"/>
      <c r="L153" s="251"/>
      <c r="M153" s="251"/>
      <c r="N153" s="251"/>
      <c r="O153" s="251"/>
      <c r="P153" s="251"/>
      <c r="Q153" s="251"/>
      <c r="R153" s="251"/>
      <c r="S153" s="251"/>
      <c r="T153" s="251"/>
      <c r="U153" s="251"/>
      <c r="V153" s="251"/>
      <c r="W153" s="251"/>
      <c r="X153" s="251"/>
      <c r="Y153" s="13"/>
      <c r="Z153" s="13"/>
      <c r="AA153" s="13" t="s">
        <v>172</v>
      </c>
      <c r="AB153" s="13"/>
      <c r="AC153" s="13"/>
      <c r="AD153" s="13"/>
      <c r="AE153" s="13"/>
      <c r="AF153" s="13"/>
      <c r="AG153" s="13"/>
      <c r="AH153" s="13"/>
      <c r="AI153" s="13"/>
      <c r="AJ153" s="13"/>
      <c r="AK153" s="13"/>
      <c r="AL153" s="13"/>
      <c r="AM153" s="13"/>
      <c r="AN153" s="13"/>
      <c r="AO153" s="13"/>
      <c r="AP153" s="13"/>
      <c r="AQ153" s="255"/>
      <c r="AR153" s="255"/>
      <c r="AS153" s="255"/>
      <c r="AT153" s="255"/>
      <c r="AU153" s="255"/>
      <c r="AV153" s="255"/>
      <c r="AW153" s="255"/>
      <c r="AX153" s="255"/>
    </row>
    <row r="154" spans="1:51" ht="12" customHeight="1">
      <c r="A154" s="13"/>
      <c r="B154" s="13"/>
      <c r="C154" s="251"/>
      <c r="D154" s="251"/>
      <c r="E154" s="251"/>
      <c r="F154" s="251"/>
      <c r="G154" s="251"/>
      <c r="H154" s="251"/>
      <c r="I154" s="251"/>
      <c r="J154" s="251"/>
      <c r="K154" s="251"/>
      <c r="L154" s="251"/>
      <c r="M154" s="251"/>
      <c r="N154" s="251"/>
      <c r="O154" s="251"/>
      <c r="P154" s="251"/>
      <c r="Q154" s="251"/>
      <c r="R154" s="251"/>
      <c r="S154" s="251"/>
      <c r="T154" s="251"/>
      <c r="U154" s="251"/>
      <c r="V154" s="251"/>
      <c r="W154" s="251"/>
      <c r="X154" s="251"/>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row>
    <row r="155" spans="1:51" ht="12"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86" t="s">
        <v>99</v>
      </c>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row>
    <row r="156" spans="1:51" ht="12" customHeight="1">
      <c r="A156" s="24" t="s">
        <v>47</v>
      </c>
      <c r="B156" s="13"/>
      <c r="C156" s="193" t="s">
        <v>164</v>
      </c>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3"/>
      <c r="Z156" s="13"/>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row>
    <row r="157" spans="1:51" ht="12" customHeight="1">
      <c r="A157" s="13"/>
      <c r="B157" s="1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3"/>
      <c r="Z157" s="13"/>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row>
    <row r="158" spans="1:51" ht="12" customHeight="1">
      <c r="A158" s="186" t="s">
        <v>469</v>
      </c>
      <c r="B158" s="186"/>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3"/>
      <c r="Z158" s="13"/>
    </row>
    <row r="159" spans="1:51" ht="12" customHeight="1">
      <c r="A159" s="186"/>
      <c r="B159" s="186"/>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3"/>
      <c r="Z159" s="13"/>
      <c r="AA159" s="13" t="s">
        <v>136</v>
      </c>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67"/>
    </row>
    <row r="160" spans="1:51" ht="12" customHeight="1">
      <c r="A160" s="256"/>
      <c r="B160" s="256"/>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13"/>
      <c r="Z160" s="13"/>
      <c r="AA160" s="186" t="s">
        <v>124</v>
      </c>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row>
    <row r="161" spans="1:50" ht="12" customHeight="1">
      <c r="A161" s="13"/>
      <c r="B161" s="13"/>
      <c r="C161" s="13"/>
      <c r="D161" s="13"/>
      <c r="E161" s="13"/>
      <c r="F161" s="13"/>
      <c r="G161" s="13"/>
      <c r="H161" s="13"/>
      <c r="I161" s="13"/>
      <c r="J161" s="13"/>
      <c r="K161" s="13"/>
      <c r="L161" s="13"/>
      <c r="M161" s="13"/>
      <c r="N161" s="13"/>
      <c r="O161" s="13"/>
      <c r="P161" s="13"/>
      <c r="Q161" s="13"/>
      <c r="R161" s="13"/>
      <c r="S161" s="13"/>
      <c r="T161" s="13"/>
      <c r="U161" s="180"/>
      <c r="V161" s="180"/>
      <c r="W161" s="180"/>
      <c r="X161" s="180"/>
      <c r="Y161" s="13"/>
      <c r="Z161" s="13"/>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row>
    <row r="162" spans="1:50" ht="12" customHeight="1">
      <c r="Y162" s="13"/>
      <c r="Z162" s="13"/>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row>
    <row r="163" spans="1:50" ht="12" customHeight="1">
      <c r="A163" s="24" t="s">
        <v>50</v>
      </c>
      <c r="B163" s="13"/>
      <c r="C163" s="193" t="s">
        <v>165</v>
      </c>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row>
    <row r="164" spans="1:50" ht="12" customHeight="1">
      <c r="A164" s="13"/>
      <c r="B164" s="13"/>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3"/>
      <c r="Z164" s="13"/>
      <c r="AA164" s="186" t="s">
        <v>174</v>
      </c>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row>
    <row r="165" spans="1:50" ht="12" customHeight="1">
      <c r="A165" s="13" t="s">
        <v>166</v>
      </c>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row>
    <row r="166" spans="1:50" ht="12"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row>
    <row r="167" spans="1:50" ht="12" customHeight="1">
      <c r="A167" s="13"/>
      <c r="B167" s="13"/>
      <c r="C167" s="188" t="s">
        <v>97</v>
      </c>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3"/>
      <c r="Z167" s="13"/>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row>
    <row r="168" spans="1:50" ht="12" customHeight="1">
      <c r="A168" s="13"/>
      <c r="B168" s="13"/>
      <c r="C168" s="188"/>
      <c r="D168" s="188"/>
      <c r="E168" s="188"/>
      <c r="F168" s="188"/>
      <c r="G168" s="188"/>
      <c r="H168" s="188"/>
      <c r="I168" s="188"/>
      <c r="J168" s="188"/>
      <c r="K168" s="188"/>
      <c r="L168" s="188"/>
      <c r="M168" s="188"/>
      <c r="N168" s="188"/>
      <c r="O168" s="188"/>
      <c r="P168" s="188"/>
      <c r="Q168" s="188"/>
      <c r="R168" s="188"/>
      <c r="S168" s="188"/>
      <c r="T168" s="188"/>
      <c r="U168" s="188"/>
      <c r="V168" s="188"/>
      <c r="W168" s="188"/>
      <c r="X168" s="188"/>
      <c r="Y168" s="13"/>
      <c r="Z168" s="13"/>
    </row>
    <row r="169" spans="1:50" ht="12" customHeight="1">
      <c r="A169" s="13"/>
      <c r="B169" s="13"/>
      <c r="C169" s="11" t="s">
        <v>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86" t="s">
        <v>122</v>
      </c>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row>
    <row r="170" spans="1:50" ht="12" customHeight="1">
      <c r="A170" s="13"/>
      <c r="B170" s="13"/>
      <c r="C170" s="11" t="s">
        <v>74</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row>
    <row r="171" spans="1:50" ht="12" customHeight="1">
      <c r="A171" s="59"/>
      <c r="B171" s="59"/>
      <c r="C171" s="59"/>
      <c r="D171" s="60"/>
      <c r="E171" s="60"/>
      <c r="F171" s="60"/>
      <c r="G171" s="60"/>
      <c r="H171" s="60"/>
      <c r="I171" s="60"/>
      <c r="J171" s="60"/>
      <c r="K171" s="60"/>
      <c r="L171" s="60"/>
      <c r="M171" s="60"/>
      <c r="N171" s="60"/>
      <c r="O171" s="60"/>
      <c r="P171" s="60"/>
      <c r="Q171" s="60"/>
      <c r="R171" s="60"/>
      <c r="S171" s="60"/>
      <c r="T171" s="60"/>
      <c r="U171" s="60"/>
      <c r="V171" s="60"/>
      <c r="W171" s="60"/>
      <c r="X171" s="60"/>
      <c r="Y171" s="13"/>
      <c r="Z171" s="13"/>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row>
    <row r="172" spans="1:50" ht="12" customHeight="1">
      <c r="A172" s="13"/>
      <c r="B172" s="11" t="s">
        <v>109</v>
      </c>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60"/>
      <c r="AB172" s="60"/>
      <c r="AC172" s="60"/>
      <c r="AD172" s="60"/>
      <c r="AE172" s="60"/>
      <c r="AF172" s="60"/>
      <c r="AG172" s="60"/>
      <c r="AH172" s="60"/>
      <c r="AI172" s="60"/>
      <c r="AJ172" s="60"/>
      <c r="AK172" s="60"/>
      <c r="AL172" s="60"/>
      <c r="AM172" s="60"/>
      <c r="AN172" s="60"/>
      <c r="AO172" s="60"/>
      <c r="AP172" s="60"/>
      <c r="AQ172" s="60"/>
      <c r="AR172" s="60"/>
      <c r="AS172" s="60"/>
      <c r="AT172" s="61"/>
      <c r="AU172" s="61"/>
      <c r="AV172" s="61"/>
      <c r="AW172" s="61"/>
      <c r="AX172" s="61"/>
    </row>
    <row r="173" spans="1:50" ht="12" customHeight="1">
      <c r="A173" s="5" t="s">
        <v>225</v>
      </c>
      <c r="B173" s="12" t="s">
        <v>40</v>
      </c>
      <c r="C173" s="13"/>
      <c r="D173" s="13"/>
      <c r="E173" s="13"/>
      <c r="F173" s="13"/>
      <c r="G173" s="13"/>
      <c r="H173" s="13"/>
      <c r="I173" s="13"/>
      <c r="J173" s="13"/>
      <c r="K173" s="13"/>
      <c r="L173" s="13"/>
      <c r="M173" s="13"/>
      <c r="N173" s="13"/>
      <c r="O173" s="13"/>
      <c r="P173" s="13"/>
      <c r="Q173" s="13"/>
      <c r="R173" s="253" t="s">
        <v>121</v>
      </c>
      <c r="S173" s="253"/>
      <c r="T173" s="253"/>
      <c r="U173" s="254"/>
      <c r="V173" s="254"/>
      <c r="W173" s="254"/>
      <c r="X173" s="254"/>
      <c r="Y173" s="13"/>
      <c r="Z173" s="13"/>
      <c r="AA173" s="5" t="s">
        <v>225</v>
      </c>
      <c r="AB173" s="188" t="s">
        <v>220</v>
      </c>
      <c r="AC173" s="188"/>
      <c r="AD173" s="188"/>
      <c r="AE173" s="188"/>
      <c r="AF173" s="188"/>
      <c r="AG173" s="188"/>
      <c r="AH173" s="188"/>
      <c r="AI173" s="188"/>
      <c r="AJ173" s="188"/>
      <c r="AK173" s="188"/>
      <c r="AL173" s="53"/>
      <c r="AM173" s="53"/>
      <c r="AN173" s="53"/>
      <c r="AO173" s="53"/>
      <c r="AP173" s="53"/>
      <c r="AQ173" s="53"/>
      <c r="AR173" s="13"/>
      <c r="AS173" s="13"/>
      <c r="AT173" s="13"/>
      <c r="AU173" s="13"/>
      <c r="AV173" s="13"/>
      <c r="AW173" s="13"/>
      <c r="AX173" s="13"/>
    </row>
    <row r="174" spans="1:50" ht="12" customHeight="1">
      <c r="A174" s="5" t="s">
        <v>225</v>
      </c>
      <c r="B174" s="188" t="s">
        <v>168</v>
      </c>
      <c r="C174" s="188"/>
      <c r="D174" s="188"/>
      <c r="E174" s="188"/>
      <c r="F174" s="188"/>
      <c r="G174" s="188"/>
      <c r="H174" s="188"/>
      <c r="I174" s="188"/>
      <c r="J174" s="188"/>
      <c r="K174" s="188"/>
      <c r="L174" s="188"/>
      <c r="M174" s="188"/>
      <c r="N174" s="188"/>
      <c r="O174" s="188"/>
      <c r="P174" s="188"/>
      <c r="Q174" s="188"/>
      <c r="R174" s="13"/>
      <c r="S174" s="13"/>
      <c r="T174" s="13"/>
      <c r="U174" s="13"/>
      <c r="V174" s="13"/>
      <c r="W174" s="13"/>
      <c r="X174" s="13"/>
      <c r="Y174" s="13"/>
      <c r="Z174" s="13"/>
      <c r="AA174" s="13"/>
      <c r="AB174" s="188"/>
      <c r="AC174" s="188"/>
      <c r="AD174" s="188"/>
      <c r="AE174" s="188"/>
      <c r="AF174" s="188"/>
      <c r="AG174" s="188"/>
      <c r="AH174" s="188"/>
      <c r="AI174" s="188"/>
      <c r="AJ174" s="188"/>
      <c r="AK174" s="188"/>
      <c r="AL174" s="13"/>
      <c r="AM174" s="13"/>
      <c r="AN174" s="13"/>
      <c r="AO174" s="13"/>
      <c r="AP174" s="13"/>
      <c r="AQ174" s="13"/>
      <c r="AR174" s="13"/>
      <c r="AS174" s="13"/>
      <c r="AT174" s="13"/>
      <c r="AU174" s="13"/>
      <c r="AV174" s="13"/>
      <c r="AW174" s="13"/>
      <c r="AX174" s="13"/>
    </row>
    <row r="175" spans="1:50" ht="12" customHeight="1">
      <c r="A175" s="13"/>
      <c r="B175" s="188"/>
      <c r="C175" s="188"/>
      <c r="D175" s="188"/>
      <c r="E175" s="188"/>
      <c r="F175" s="188"/>
      <c r="G175" s="188"/>
      <c r="H175" s="188"/>
      <c r="I175" s="188"/>
      <c r="J175" s="188"/>
      <c r="K175" s="188"/>
      <c r="L175" s="188"/>
      <c r="M175" s="188"/>
      <c r="N175" s="188"/>
      <c r="O175" s="188"/>
      <c r="P175" s="188"/>
      <c r="Q175" s="188"/>
      <c r="R175" s="13"/>
      <c r="S175" s="13"/>
      <c r="T175" s="13"/>
      <c r="U175" s="13"/>
      <c r="V175" s="13"/>
      <c r="W175" s="13"/>
      <c r="X175" s="13"/>
      <c r="Y175" s="13"/>
      <c r="Z175" s="13"/>
      <c r="AA175" s="13"/>
      <c r="AB175" s="188"/>
      <c r="AC175" s="188"/>
      <c r="AD175" s="188"/>
      <c r="AE175" s="188"/>
      <c r="AF175" s="188"/>
      <c r="AG175" s="188"/>
      <c r="AH175" s="188"/>
      <c r="AI175" s="188"/>
      <c r="AJ175" s="188"/>
      <c r="AK175" s="188"/>
      <c r="AL175" s="252" t="s">
        <v>169</v>
      </c>
      <c r="AM175" s="252"/>
      <c r="AN175" s="252"/>
      <c r="AO175" s="252"/>
      <c r="AP175" s="252"/>
      <c r="AQ175" s="250"/>
      <c r="AR175" s="250"/>
      <c r="AS175" s="250"/>
      <c r="AT175" s="250"/>
      <c r="AU175" s="250"/>
      <c r="AV175" s="250"/>
      <c r="AW175" s="250"/>
      <c r="AX175" s="250"/>
    </row>
    <row r="176" spans="1:50" ht="12" customHeight="1">
      <c r="A176" s="13"/>
      <c r="B176" s="188"/>
      <c r="C176" s="188"/>
      <c r="D176" s="188"/>
      <c r="E176" s="188"/>
      <c r="F176" s="188"/>
      <c r="G176" s="188"/>
      <c r="H176" s="188"/>
      <c r="I176" s="188"/>
      <c r="J176" s="188"/>
      <c r="K176" s="188"/>
      <c r="L176" s="188"/>
      <c r="M176" s="188"/>
      <c r="N176" s="188"/>
      <c r="O176" s="188"/>
      <c r="P176" s="188"/>
      <c r="Q176" s="188"/>
      <c r="R176" s="253" t="s">
        <v>330</v>
      </c>
      <c r="S176" s="253"/>
      <c r="T176" s="253"/>
      <c r="U176" s="254"/>
      <c r="V176" s="254"/>
      <c r="W176" s="254"/>
      <c r="X176" s="254"/>
      <c r="Y176" s="13"/>
      <c r="Z176" s="13"/>
      <c r="AA176" s="5" t="s">
        <v>225</v>
      </c>
      <c r="AB176" s="188" t="s">
        <v>171</v>
      </c>
      <c r="AC176" s="188"/>
      <c r="AD176" s="188"/>
      <c r="AE176" s="188"/>
      <c r="AF176" s="188"/>
      <c r="AG176" s="188"/>
      <c r="AH176" s="188"/>
      <c r="AI176" s="188"/>
      <c r="AJ176" s="188"/>
      <c r="AK176" s="188"/>
      <c r="AL176" s="13"/>
      <c r="AM176" s="13"/>
      <c r="AN176" s="13"/>
      <c r="AO176" s="13"/>
      <c r="AP176" s="13"/>
      <c r="AQ176" s="53"/>
      <c r="AR176" s="53"/>
      <c r="AS176" s="53"/>
      <c r="AT176" s="66"/>
      <c r="AU176" s="66"/>
      <c r="AV176" s="66"/>
      <c r="AW176" s="66"/>
      <c r="AX176" s="66"/>
    </row>
    <row r="177" spans="1:50" ht="12" customHeight="1">
      <c r="A177" s="5" t="s">
        <v>225</v>
      </c>
      <c r="B177" s="188" t="s">
        <v>116</v>
      </c>
      <c r="C177" s="188"/>
      <c r="D177" s="188"/>
      <c r="E177" s="188"/>
      <c r="F177" s="188"/>
      <c r="G177" s="188"/>
      <c r="H177" s="188"/>
      <c r="I177" s="188"/>
      <c r="J177" s="188"/>
      <c r="K177" s="188"/>
      <c r="L177" s="188"/>
      <c r="M177" s="188"/>
      <c r="N177" s="188"/>
      <c r="O177" s="188"/>
      <c r="P177" s="188"/>
      <c r="Q177" s="188"/>
      <c r="R177" s="13"/>
      <c r="S177" s="13"/>
      <c r="T177" s="13"/>
      <c r="U177" s="13"/>
      <c r="V177" s="13"/>
      <c r="W177" s="13"/>
      <c r="X177" s="13"/>
      <c r="Y177" s="13"/>
      <c r="Z177" s="13"/>
      <c r="AA177" s="5"/>
      <c r="AB177" s="188"/>
      <c r="AC177" s="188"/>
      <c r="AD177" s="188"/>
      <c r="AE177" s="188"/>
      <c r="AF177" s="188"/>
      <c r="AG177" s="188"/>
      <c r="AH177" s="188"/>
      <c r="AI177" s="188"/>
      <c r="AJ177" s="188"/>
      <c r="AK177" s="188"/>
      <c r="AL177" s="252" t="s">
        <v>169</v>
      </c>
      <c r="AM177" s="252"/>
      <c r="AN177" s="252"/>
      <c r="AO177" s="252"/>
      <c r="AP177" s="252"/>
      <c r="AQ177" s="250"/>
      <c r="AR177" s="250"/>
      <c r="AS177" s="250"/>
      <c r="AT177" s="250"/>
      <c r="AU177" s="250"/>
      <c r="AV177" s="250"/>
      <c r="AW177" s="250"/>
      <c r="AX177" s="250"/>
    </row>
    <row r="178" spans="1:50" ht="12" customHeight="1">
      <c r="A178" s="13"/>
      <c r="B178" s="188"/>
      <c r="C178" s="188"/>
      <c r="D178" s="188"/>
      <c r="E178" s="188"/>
      <c r="F178" s="188"/>
      <c r="G178" s="188"/>
      <c r="H178" s="188"/>
      <c r="I178" s="188"/>
      <c r="J178" s="188"/>
      <c r="K178" s="188"/>
      <c r="L178" s="188"/>
      <c r="M178" s="188"/>
      <c r="N178" s="188"/>
      <c r="O178" s="188"/>
      <c r="P178" s="188"/>
      <c r="Q178" s="188"/>
      <c r="R178" s="13"/>
      <c r="S178" s="13"/>
      <c r="T178" s="13"/>
      <c r="U178" s="13"/>
      <c r="V178" s="13"/>
      <c r="W178" s="13"/>
      <c r="X178" s="13"/>
      <c r="Y178" s="13"/>
      <c r="Z178" s="13"/>
      <c r="AA178" s="5" t="s">
        <v>225</v>
      </c>
      <c r="AB178" s="13" t="s">
        <v>70</v>
      </c>
      <c r="AC178" s="13"/>
      <c r="AD178" s="13"/>
      <c r="AE178" s="13"/>
      <c r="AF178" s="13"/>
      <c r="AG178" s="13"/>
      <c r="AH178" s="13"/>
      <c r="AI178" s="13"/>
      <c r="AJ178" s="13"/>
      <c r="AK178" s="13"/>
      <c r="AL178" s="53"/>
      <c r="AM178" s="53"/>
      <c r="AN178" s="53"/>
      <c r="AO178" s="53"/>
      <c r="AP178" s="53"/>
      <c r="AQ178" s="249" t="s">
        <v>71</v>
      </c>
      <c r="AR178" s="249"/>
      <c r="AS178" s="249"/>
      <c r="AT178" s="249"/>
      <c r="AU178" s="249"/>
      <c r="AV178" s="249"/>
      <c r="AW178" s="249"/>
      <c r="AX178" s="249"/>
    </row>
    <row r="179" spans="1:50" ht="12" customHeight="1">
      <c r="A179" s="13"/>
      <c r="B179" s="188"/>
      <c r="C179" s="188"/>
      <c r="D179" s="188"/>
      <c r="E179" s="188"/>
      <c r="F179" s="188"/>
      <c r="G179" s="188"/>
      <c r="H179" s="188"/>
      <c r="I179" s="188"/>
      <c r="J179" s="188"/>
      <c r="K179" s="188"/>
      <c r="L179" s="188"/>
      <c r="M179" s="188"/>
      <c r="N179" s="188"/>
      <c r="O179" s="188"/>
      <c r="P179" s="188"/>
      <c r="Q179" s="188"/>
      <c r="R179" s="253" t="s">
        <v>331</v>
      </c>
      <c r="S179" s="253"/>
      <c r="T179" s="253"/>
      <c r="U179" s="254"/>
      <c r="V179" s="254"/>
      <c r="W179" s="254"/>
      <c r="X179" s="254"/>
      <c r="Y179" s="13"/>
      <c r="Z179" s="13"/>
      <c r="AA179" s="5" t="s">
        <v>225</v>
      </c>
      <c r="AB179" s="13" t="s">
        <v>23</v>
      </c>
      <c r="AC179" s="13"/>
      <c r="AD179" s="13"/>
      <c r="AE179" s="13"/>
      <c r="AF179" s="13"/>
      <c r="AG179" s="13"/>
      <c r="AH179" s="13"/>
      <c r="AI179" s="13"/>
      <c r="AJ179" s="13"/>
      <c r="AK179" s="13"/>
      <c r="AL179" s="252" t="s">
        <v>169</v>
      </c>
      <c r="AM179" s="252"/>
      <c r="AN179" s="252"/>
      <c r="AO179" s="252"/>
      <c r="AP179" s="252"/>
      <c r="AQ179" s="250"/>
      <c r="AR179" s="250"/>
      <c r="AS179" s="250"/>
      <c r="AT179" s="250"/>
      <c r="AU179" s="250"/>
      <c r="AV179" s="250"/>
      <c r="AW179" s="250"/>
      <c r="AX179" s="250"/>
    </row>
    <row r="180" spans="1:50" ht="12" customHeight="1">
      <c r="A180" s="5" t="s">
        <v>225</v>
      </c>
      <c r="B180" s="188" t="s">
        <v>104</v>
      </c>
      <c r="C180" s="188"/>
      <c r="D180" s="188"/>
      <c r="E180" s="188"/>
      <c r="F180" s="188"/>
      <c r="G180" s="188"/>
      <c r="H180" s="188"/>
      <c r="I180" s="188"/>
      <c r="J180" s="188"/>
      <c r="K180" s="188"/>
      <c r="L180" s="188"/>
      <c r="M180" s="188"/>
      <c r="N180" s="188"/>
      <c r="O180" s="188"/>
      <c r="P180" s="188"/>
      <c r="Q180" s="188"/>
      <c r="R180" s="13"/>
      <c r="S180" s="13"/>
      <c r="T180" s="13"/>
      <c r="U180" s="13"/>
      <c r="V180" s="13"/>
      <c r="W180" s="13"/>
      <c r="X180" s="13"/>
      <c r="Y180" s="13"/>
      <c r="Z180" s="13"/>
      <c r="AA180" s="5" t="s">
        <v>225</v>
      </c>
      <c r="AB180" s="188" t="s">
        <v>219</v>
      </c>
      <c r="AC180" s="188"/>
      <c r="AD180" s="188"/>
      <c r="AE180" s="188"/>
      <c r="AF180" s="188"/>
      <c r="AG180" s="188"/>
      <c r="AH180" s="188"/>
      <c r="AI180" s="188"/>
      <c r="AJ180" s="188"/>
      <c r="AK180" s="188"/>
      <c r="AL180" s="53"/>
      <c r="AM180" s="53"/>
      <c r="AN180" s="53"/>
      <c r="AO180" s="53"/>
      <c r="AP180" s="53"/>
      <c r="AQ180" s="13"/>
      <c r="AR180" s="13"/>
      <c r="AS180" s="13"/>
      <c r="AT180" s="13"/>
      <c r="AU180" s="13"/>
      <c r="AV180" s="13"/>
      <c r="AW180" s="13"/>
      <c r="AX180" s="13"/>
    </row>
    <row r="181" spans="1:50" ht="12" customHeight="1">
      <c r="A181" s="13"/>
      <c r="B181" s="188"/>
      <c r="C181" s="188"/>
      <c r="D181" s="188"/>
      <c r="E181" s="188"/>
      <c r="F181" s="188"/>
      <c r="G181" s="188"/>
      <c r="H181" s="188"/>
      <c r="I181" s="188"/>
      <c r="J181" s="188"/>
      <c r="K181" s="188"/>
      <c r="L181" s="188"/>
      <c r="M181" s="188"/>
      <c r="N181" s="188"/>
      <c r="O181" s="188"/>
      <c r="P181" s="188"/>
      <c r="Q181" s="188"/>
      <c r="R181" s="253" t="s">
        <v>332</v>
      </c>
      <c r="S181" s="253"/>
      <c r="T181" s="253"/>
      <c r="U181" s="254"/>
      <c r="V181" s="254"/>
      <c r="W181" s="254"/>
      <c r="X181" s="254"/>
      <c r="Y181" s="13"/>
      <c r="Z181" s="13"/>
      <c r="AA181" s="5"/>
      <c r="AB181" s="188"/>
      <c r="AC181" s="188"/>
      <c r="AD181" s="188"/>
      <c r="AE181" s="188"/>
      <c r="AF181" s="188"/>
      <c r="AG181" s="188"/>
      <c r="AH181" s="188"/>
      <c r="AI181" s="188"/>
      <c r="AJ181" s="188"/>
      <c r="AK181" s="188"/>
      <c r="AL181" s="252" t="s">
        <v>169</v>
      </c>
      <c r="AM181" s="252"/>
      <c r="AN181" s="252"/>
      <c r="AO181" s="252"/>
      <c r="AP181" s="252"/>
      <c r="AQ181" s="250"/>
      <c r="AR181" s="250"/>
      <c r="AS181" s="250"/>
      <c r="AT181" s="250"/>
      <c r="AU181" s="250"/>
      <c r="AV181" s="250"/>
      <c r="AW181" s="250"/>
      <c r="AX181" s="250"/>
    </row>
    <row r="182" spans="1:50" ht="12" customHeight="1">
      <c r="A182" s="5" t="s">
        <v>225</v>
      </c>
      <c r="B182" s="188" t="s">
        <v>218</v>
      </c>
      <c r="C182" s="188"/>
      <c r="D182" s="188"/>
      <c r="E182" s="188"/>
      <c r="F182" s="188"/>
      <c r="G182" s="188"/>
      <c r="H182" s="188"/>
      <c r="I182" s="188"/>
      <c r="J182" s="188"/>
      <c r="K182" s="188"/>
      <c r="L182" s="188"/>
      <c r="M182" s="188"/>
      <c r="N182" s="188"/>
      <c r="O182" s="188"/>
      <c r="P182" s="188"/>
      <c r="Q182" s="188"/>
      <c r="R182" s="13"/>
      <c r="S182" s="13"/>
      <c r="T182" s="13"/>
      <c r="U182" s="13"/>
      <c r="V182" s="13"/>
      <c r="W182" s="13"/>
      <c r="X182" s="13"/>
      <c r="Y182" s="13"/>
      <c r="Z182" s="13"/>
      <c r="AA182" s="5" t="s">
        <v>225</v>
      </c>
      <c r="AB182" s="13" t="s">
        <v>173</v>
      </c>
      <c r="AC182" s="13"/>
      <c r="AD182" s="13"/>
      <c r="AE182" s="13"/>
      <c r="AF182" s="13"/>
      <c r="AG182" s="13"/>
      <c r="AH182" s="13"/>
      <c r="AI182" s="13"/>
      <c r="AJ182" s="13"/>
      <c r="AK182" s="13"/>
      <c r="AL182" s="13"/>
      <c r="AM182" s="13"/>
      <c r="AN182" s="13"/>
      <c r="AO182" s="252" t="s">
        <v>10</v>
      </c>
      <c r="AP182" s="252"/>
      <c r="AQ182" s="265">
        <f>IF(AQ177,(AQ181/AQ177)*100,0)</f>
        <v>0</v>
      </c>
      <c r="AR182" s="265"/>
      <c r="AS182" s="265"/>
      <c r="AT182" s="265"/>
      <c r="AU182" s="265"/>
      <c r="AV182" s="265"/>
      <c r="AW182" s="265"/>
      <c r="AX182" s="265"/>
    </row>
    <row r="183" spans="1:50" ht="12" customHeight="1">
      <c r="A183" s="13"/>
      <c r="B183" s="188"/>
      <c r="C183" s="188"/>
      <c r="D183" s="188"/>
      <c r="E183" s="188"/>
      <c r="F183" s="188"/>
      <c r="G183" s="188"/>
      <c r="H183" s="188"/>
      <c r="I183" s="188"/>
      <c r="J183" s="188"/>
      <c r="K183" s="188"/>
      <c r="L183" s="188"/>
      <c r="M183" s="188"/>
      <c r="N183" s="188"/>
      <c r="O183" s="188"/>
      <c r="P183" s="188"/>
      <c r="Q183" s="188"/>
      <c r="R183" s="253" t="s">
        <v>167</v>
      </c>
      <c r="S183" s="253"/>
      <c r="T183" s="253"/>
      <c r="U183" s="254"/>
      <c r="V183" s="254"/>
      <c r="W183" s="254"/>
      <c r="X183" s="254"/>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row>
    <row r="184" spans="1:50" ht="12"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t="s">
        <v>172</v>
      </c>
      <c r="AB184" s="13"/>
      <c r="AC184" s="13"/>
      <c r="AD184" s="13"/>
      <c r="AE184" s="13"/>
      <c r="AF184" s="13"/>
      <c r="AG184" s="13"/>
      <c r="AH184" s="13"/>
      <c r="AI184" s="13"/>
      <c r="AJ184" s="13"/>
      <c r="AK184" s="13"/>
      <c r="AL184" s="13"/>
      <c r="AM184" s="13"/>
      <c r="AN184" s="13"/>
      <c r="AO184" s="13"/>
      <c r="AP184" s="13"/>
      <c r="AQ184" s="255"/>
      <c r="AR184" s="255"/>
      <c r="AS184" s="255"/>
      <c r="AT184" s="255"/>
      <c r="AU184" s="255"/>
      <c r="AV184" s="255"/>
      <c r="AW184" s="255"/>
      <c r="AX184" s="255"/>
    </row>
    <row r="185" spans="1:50" ht="12" customHeight="1">
      <c r="A185" s="13"/>
      <c r="B185" s="13"/>
      <c r="C185" s="188" t="s">
        <v>196</v>
      </c>
      <c r="D185" s="188"/>
      <c r="E185" s="188"/>
      <c r="F185" s="188"/>
      <c r="G185" s="188"/>
      <c r="H185" s="188"/>
      <c r="I185" s="188"/>
      <c r="J185" s="188"/>
      <c r="K185" s="188"/>
      <c r="L185" s="188"/>
      <c r="M185" s="188"/>
      <c r="N185" s="188"/>
      <c r="O185" s="188"/>
      <c r="P185" s="188"/>
      <c r="Q185" s="188"/>
      <c r="R185" s="188"/>
      <c r="S185" s="188"/>
      <c r="T185" s="188"/>
      <c r="U185" s="188"/>
      <c r="V185" s="188"/>
      <c r="W185" s="188"/>
      <c r="X185" s="188"/>
      <c r="Y185" s="13"/>
      <c r="Z185" s="13"/>
    </row>
    <row r="186" spans="1:50" ht="12" customHeight="1">
      <c r="A186" s="13"/>
      <c r="B186" s="13"/>
      <c r="C186" s="188"/>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3"/>
      <c r="Z186" s="13"/>
      <c r="AA186" s="186" t="s">
        <v>126</v>
      </c>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row>
    <row r="187" spans="1:50" ht="12" customHeight="1">
      <c r="A187" s="13"/>
      <c r="B187" s="13"/>
      <c r="C187" s="54"/>
      <c r="D187" s="54"/>
      <c r="E187" s="54"/>
      <c r="F187" s="54"/>
      <c r="G187" s="54"/>
      <c r="H187" s="54"/>
      <c r="I187" s="54"/>
      <c r="J187" s="54"/>
      <c r="K187" s="54"/>
      <c r="L187" s="54"/>
      <c r="M187" s="54"/>
      <c r="N187" s="54"/>
      <c r="O187" s="54"/>
      <c r="P187" s="54"/>
      <c r="Q187" s="54"/>
      <c r="R187" s="54"/>
      <c r="S187" s="54"/>
      <c r="T187" s="54"/>
      <c r="U187" s="54"/>
      <c r="V187" s="54"/>
      <c r="W187" s="54"/>
      <c r="X187" s="54"/>
      <c r="Y187" s="13"/>
      <c r="Z187" s="13"/>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row>
    <row r="188" spans="1:50" ht="12" customHeight="1">
      <c r="A188" s="13"/>
      <c r="B188" s="13"/>
      <c r="C188" s="188" t="s">
        <v>103</v>
      </c>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3"/>
      <c r="Z188" s="13"/>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row>
    <row r="189" spans="1:50" ht="12" customHeight="1">
      <c r="A189" s="13"/>
      <c r="B189" s="13"/>
      <c r="C189" s="188"/>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3"/>
      <c r="Z189" s="13"/>
    </row>
    <row r="190" spans="1:50" ht="12" customHeight="1">
      <c r="A190" s="13"/>
      <c r="B190" s="13"/>
      <c r="C190" s="188"/>
      <c r="D190" s="188"/>
      <c r="E190" s="188"/>
      <c r="F190" s="188"/>
      <c r="G190" s="188"/>
      <c r="H190" s="188"/>
      <c r="I190" s="188"/>
      <c r="J190" s="188"/>
      <c r="K190" s="188"/>
      <c r="L190" s="188"/>
      <c r="M190" s="188"/>
      <c r="N190" s="188"/>
      <c r="O190" s="188"/>
      <c r="P190" s="188"/>
      <c r="Q190" s="188"/>
      <c r="R190" s="188"/>
      <c r="S190" s="188"/>
      <c r="T190" s="188"/>
      <c r="U190" s="188"/>
      <c r="V190" s="188"/>
      <c r="W190" s="188"/>
      <c r="X190" s="188"/>
      <c r="Y190" s="13"/>
      <c r="Z190" s="13"/>
      <c r="AA190" s="24" t="s">
        <v>51</v>
      </c>
      <c r="AB190" s="13"/>
      <c r="AC190" s="37" t="s">
        <v>175</v>
      </c>
      <c r="AD190" s="13"/>
      <c r="AE190" s="13"/>
      <c r="AF190" s="13"/>
      <c r="AG190" s="13"/>
      <c r="AH190" s="13"/>
      <c r="AI190" s="13"/>
      <c r="AJ190" s="13"/>
      <c r="AK190" s="13"/>
      <c r="AL190" s="13"/>
      <c r="AM190" s="13"/>
      <c r="AN190" s="13"/>
      <c r="AO190" s="13"/>
      <c r="AP190" s="13"/>
      <c r="AQ190" s="13"/>
      <c r="AR190" s="13"/>
      <c r="AS190" s="13"/>
      <c r="AT190" s="13"/>
      <c r="AU190" s="13"/>
      <c r="AV190" s="13"/>
      <c r="AW190" s="13"/>
      <c r="AX190" s="13"/>
    </row>
    <row r="191" spans="1:50" ht="12" customHeight="1">
      <c r="A191" s="13"/>
      <c r="B191" s="13"/>
      <c r="C191" s="54"/>
      <c r="D191" s="54"/>
      <c r="E191" s="54"/>
      <c r="F191" s="54"/>
      <c r="G191" s="54"/>
      <c r="H191" s="54"/>
      <c r="I191" s="54"/>
      <c r="J191" s="54"/>
      <c r="K191" s="54"/>
      <c r="L191" s="54"/>
      <c r="M191" s="54"/>
      <c r="N191" s="54"/>
      <c r="O191" s="54"/>
      <c r="P191" s="54"/>
      <c r="Q191" s="54"/>
      <c r="R191" s="54"/>
      <c r="S191" s="54"/>
      <c r="T191" s="54"/>
      <c r="U191" s="54"/>
      <c r="V191" s="54"/>
      <c r="W191" s="54"/>
      <c r="X191" s="54"/>
      <c r="Y191" s="13"/>
      <c r="Z191" s="13"/>
      <c r="AA191" s="195" t="s">
        <v>100</v>
      </c>
      <c r="AB191" s="195"/>
      <c r="AC191" s="195"/>
      <c r="AD191" s="195"/>
      <c r="AE191" s="195"/>
      <c r="AF191" s="195"/>
      <c r="AG191" s="195"/>
      <c r="AH191" s="195"/>
      <c r="AI191" s="195"/>
      <c r="AJ191" s="195"/>
      <c r="AK191" s="195"/>
      <c r="AL191" s="195"/>
      <c r="AM191" s="195"/>
      <c r="AN191" s="195"/>
      <c r="AO191" s="195"/>
      <c r="AP191" s="195"/>
      <c r="AQ191" s="195"/>
      <c r="AR191" s="195"/>
      <c r="AS191" s="195"/>
      <c r="AT191" s="195"/>
      <c r="AU191" s="195"/>
      <c r="AV191" s="195"/>
      <c r="AW191" s="195"/>
      <c r="AX191" s="195"/>
    </row>
    <row r="192" spans="1:50" ht="12" customHeight="1">
      <c r="A192" s="13"/>
      <c r="B192" s="13"/>
      <c r="C192" s="13" t="s">
        <v>69</v>
      </c>
      <c r="D192" s="13"/>
      <c r="E192" s="13"/>
      <c r="F192" s="13"/>
      <c r="G192" s="13"/>
      <c r="H192" s="13"/>
      <c r="I192" s="13"/>
      <c r="J192" s="13"/>
      <c r="K192" s="13"/>
      <c r="L192" s="13"/>
      <c r="M192" s="13"/>
      <c r="N192" s="13"/>
      <c r="O192" s="13"/>
      <c r="P192" s="13"/>
      <c r="Q192" s="13"/>
      <c r="R192" s="13"/>
      <c r="T192" s="35" t="s">
        <v>169</v>
      </c>
      <c r="U192" s="255"/>
      <c r="V192" s="255"/>
      <c r="W192" s="255"/>
      <c r="X192" s="255"/>
      <c r="Y192" s="13"/>
      <c r="Z192" s="13"/>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195"/>
      <c r="AV192" s="195"/>
      <c r="AW192" s="195"/>
      <c r="AX192" s="195"/>
    </row>
    <row r="193" spans="1:50" ht="12"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95"/>
      <c r="AB193" s="195"/>
      <c r="AC193" s="195"/>
      <c r="AD193" s="195"/>
      <c r="AE193" s="195"/>
      <c r="AF193" s="195"/>
      <c r="AG193" s="195"/>
      <c r="AH193" s="195"/>
      <c r="AI193" s="195"/>
      <c r="AJ193" s="195"/>
      <c r="AK193" s="195"/>
      <c r="AL193" s="195"/>
      <c r="AM193" s="195"/>
      <c r="AN193" s="195"/>
      <c r="AO193" s="195"/>
      <c r="AP193" s="195"/>
      <c r="AQ193" s="195"/>
      <c r="AR193" s="195"/>
      <c r="AS193" s="195"/>
      <c r="AT193" s="195"/>
      <c r="AU193" s="195"/>
      <c r="AV193" s="195"/>
      <c r="AW193" s="195"/>
      <c r="AX193" s="195"/>
    </row>
    <row r="194" spans="1:50" ht="12" customHeight="1">
      <c r="A194" s="24" t="s">
        <v>52</v>
      </c>
      <c r="B194" s="13"/>
      <c r="C194" s="37" t="s">
        <v>170</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95"/>
      <c r="AB194" s="195"/>
      <c r="AC194" s="195"/>
      <c r="AD194" s="195"/>
      <c r="AE194" s="195"/>
      <c r="AF194" s="195"/>
      <c r="AG194" s="195"/>
      <c r="AH194" s="195"/>
      <c r="AI194" s="195"/>
      <c r="AJ194" s="195"/>
      <c r="AK194" s="195"/>
      <c r="AL194" s="195"/>
      <c r="AM194" s="195"/>
      <c r="AN194" s="195"/>
      <c r="AO194" s="195"/>
      <c r="AP194" s="195"/>
      <c r="AQ194" s="195"/>
      <c r="AR194" s="195"/>
      <c r="AS194" s="195"/>
      <c r="AT194" s="195"/>
      <c r="AU194" s="195"/>
      <c r="AV194" s="195"/>
      <c r="AW194" s="195"/>
      <c r="AX194" s="195"/>
    </row>
    <row r="195" spans="1:50" ht="12" customHeight="1">
      <c r="A195" s="13" t="s">
        <v>356</v>
      </c>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95"/>
      <c r="AB195" s="195"/>
      <c r="AC195" s="195"/>
      <c r="AD195" s="195"/>
      <c r="AE195" s="195"/>
      <c r="AF195" s="195"/>
      <c r="AG195" s="195"/>
      <c r="AH195" s="195"/>
      <c r="AI195" s="195"/>
      <c r="AJ195" s="195"/>
      <c r="AK195" s="195"/>
      <c r="AL195" s="195"/>
      <c r="AM195" s="195"/>
      <c r="AN195" s="195"/>
      <c r="AO195" s="195"/>
      <c r="AP195" s="195"/>
      <c r="AQ195" s="195"/>
      <c r="AR195" s="195"/>
      <c r="AS195" s="195"/>
      <c r="AT195" s="195"/>
      <c r="AU195" s="195"/>
      <c r="AV195" s="195"/>
      <c r="AW195" s="195"/>
      <c r="AX195" s="195"/>
    </row>
    <row r="196" spans="1:50" ht="12"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95"/>
      <c r="AB196" s="195"/>
      <c r="AC196" s="195"/>
      <c r="AD196" s="195"/>
      <c r="AE196" s="195"/>
      <c r="AF196" s="195"/>
      <c r="AG196" s="195"/>
      <c r="AH196" s="195"/>
      <c r="AI196" s="195"/>
      <c r="AJ196" s="195"/>
      <c r="AK196" s="195"/>
      <c r="AL196" s="195"/>
      <c r="AM196" s="195"/>
      <c r="AN196" s="195"/>
      <c r="AO196" s="195"/>
      <c r="AP196" s="195"/>
      <c r="AQ196" s="195"/>
      <c r="AR196" s="195"/>
      <c r="AS196" s="195"/>
      <c r="AT196" s="195"/>
      <c r="AU196" s="195"/>
      <c r="AV196" s="195"/>
      <c r="AW196" s="195"/>
      <c r="AX196" s="195"/>
    </row>
    <row r="197" spans="1:50" ht="12" customHeight="1">
      <c r="A197" s="13" t="s">
        <v>6</v>
      </c>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86" t="s">
        <v>123</v>
      </c>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row>
    <row r="198" spans="1:50" ht="12" customHeight="1">
      <c r="A198" s="186" t="s">
        <v>221</v>
      </c>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3"/>
      <c r="Z198" s="13"/>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row>
    <row r="199" spans="1:50" ht="12" customHeight="1">
      <c r="A199" s="186"/>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3"/>
      <c r="Z199" s="13"/>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row>
    <row r="200" spans="1:50" ht="12" customHeight="1">
      <c r="A200" s="18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3"/>
      <c r="Z200" s="13"/>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row>
    <row r="201" spans="1:50" ht="12" customHeight="1">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row>
    <row r="202" spans="1:50" ht="12" customHeight="1">
      <c r="Y202" s="13"/>
      <c r="Z202" s="13"/>
      <c r="AA202" s="186" t="s">
        <v>101</v>
      </c>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c r="AW202" s="186"/>
      <c r="AX202" s="186"/>
    </row>
    <row r="203" spans="1:50" ht="12" customHeight="1">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row>
    <row r="204" spans="1:50" ht="12" customHeight="1">
      <c r="Y204" s="13"/>
      <c r="Z204" s="13"/>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c r="AW204" s="186"/>
      <c r="AX204" s="186"/>
    </row>
    <row r="205" spans="1:50" ht="12" customHeight="1">
      <c r="Y205" s="13"/>
      <c r="Z205" s="13"/>
    </row>
    <row r="206" spans="1:50" ht="12" customHeight="1">
      <c r="Y206" s="13"/>
      <c r="Z206" s="13"/>
    </row>
    <row r="207" spans="1:50" ht="12" customHeight="1">
      <c r="A207" s="204"/>
      <c r="B207" s="204"/>
      <c r="C207" s="204"/>
      <c r="D207" s="192" t="s">
        <v>292</v>
      </c>
      <c r="E207" s="192"/>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2"/>
      <c r="AS207" s="192"/>
      <c r="AT207" s="196"/>
      <c r="AU207" s="196"/>
      <c r="AV207" s="196"/>
      <c r="AW207" s="196"/>
      <c r="AX207" s="196"/>
    </row>
    <row r="208" spans="1:50" ht="12" customHeight="1">
      <c r="A208" s="8" t="s">
        <v>471</v>
      </c>
      <c r="B208" s="8"/>
      <c r="C208" s="8"/>
      <c r="D208" s="8"/>
      <c r="E208" s="8"/>
      <c r="F208" s="8"/>
      <c r="G208" s="8"/>
      <c r="H208" s="8"/>
      <c r="I208" s="8"/>
      <c r="J208" s="8"/>
      <c r="K208" s="8"/>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row>
    <row r="209" spans="1:50" ht="12" customHeight="1">
      <c r="A209" s="195" t="s">
        <v>102</v>
      </c>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3"/>
      <c r="Z209" s="13"/>
      <c r="AA209" s="186" t="s">
        <v>181</v>
      </c>
      <c r="AB209" s="186"/>
      <c r="AC209" s="186"/>
      <c r="AD209" s="186"/>
      <c r="AE209" s="186"/>
      <c r="AF209" s="186"/>
      <c r="AG209" s="186"/>
      <c r="AH209" s="186"/>
      <c r="AI209" s="186"/>
      <c r="AJ209" s="186"/>
      <c r="AK209" s="186"/>
      <c r="AL209" s="186"/>
      <c r="AM209" s="186"/>
      <c r="AN209" s="186"/>
      <c r="AO209" s="186"/>
      <c r="AP209" s="186"/>
      <c r="AQ209" s="186"/>
      <c r="AR209" s="186"/>
      <c r="AS209" s="186"/>
      <c r="AT209" s="186"/>
      <c r="AU209" s="186"/>
      <c r="AV209" s="186"/>
      <c r="AW209" s="186"/>
      <c r="AX209" s="186"/>
    </row>
    <row r="210" spans="1:50" ht="12" customHeight="1">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3"/>
      <c r="Z210" s="13"/>
      <c r="AA210" s="186"/>
      <c r="AB210" s="186"/>
      <c r="AC210" s="186"/>
      <c r="AD210" s="186"/>
      <c r="AE210" s="186"/>
      <c r="AF210" s="186"/>
      <c r="AG210" s="186"/>
      <c r="AH210" s="186"/>
      <c r="AI210" s="186"/>
      <c r="AJ210" s="186"/>
      <c r="AK210" s="186"/>
      <c r="AL210" s="186"/>
      <c r="AM210" s="186"/>
      <c r="AN210" s="186"/>
      <c r="AO210" s="186"/>
      <c r="AP210" s="186"/>
      <c r="AQ210" s="186"/>
      <c r="AR210" s="186"/>
      <c r="AS210" s="186"/>
      <c r="AT210" s="186"/>
      <c r="AU210" s="186"/>
      <c r="AV210" s="186"/>
      <c r="AW210" s="186"/>
      <c r="AX210" s="186"/>
    </row>
    <row r="211" spans="1:50" ht="12" customHeight="1">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3"/>
      <c r="Z211" s="13"/>
      <c r="AA211" s="186"/>
      <c r="AB211" s="186"/>
      <c r="AC211" s="186"/>
      <c r="AD211" s="186"/>
      <c r="AE211" s="186"/>
      <c r="AF211" s="186"/>
      <c r="AG211" s="186"/>
      <c r="AH211" s="186"/>
      <c r="AI211" s="186"/>
      <c r="AJ211" s="186"/>
      <c r="AK211" s="186"/>
      <c r="AL211" s="186"/>
      <c r="AM211" s="186"/>
      <c r="AN211" s="186"/>
      <c r="AO211" s="186"/>
      <c r="AP211" s="186"/>
      <c r="AQ211" s="186"/>
      <c r="AR211" s="186"/>
      <c r="AS211" s="186"/>
      <c r="AT211" s="186"/>
      <c r="AU211" s="186"/>
      <c r="AV211" s="186"/>
      <c r="AW211" s="186"/>
      <c r="AX211" s="186"/>
    </row>
    <row r="212" spans="1:50" ht="12" customHeight="1">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3"/>
      <c r="Z212" s="13"/>
      <c r="AA212" s="186"/>
      <c r="AB212" s="186"/>
      <c r="AC212" s="186"/>
      <c r="AD212" s="186"/>
      <c r="AE212" s="186"/>
      <c r="AF212" s="186"/>
      <c r="AG212" s="186"/>
      <c r="AH212" s="186"/>
      <c r="AI212" s="186"/>
      <c r="AJ212" s="186"/>
      <c r="AK212" s="186"/>
      <c r="AL212" s="186"/>
      <c r="AM212" s="186"/>
      <c r="AN212" s="186"/>
      <c r="AO212" s="186"/>
      <c r="AP212" s="186"/>
      <c r="AQ212" s="186"/>
      <c r="AR212" s="186"/>
      <c r="AS212" s="186"/>
      <c r="AT212" s="186"/>
      <c r="AU212" s="186"/>
      <c r="AV212" s="186"/>
      <c r="AW212" s="186"/>
      <c r="AX212" s="186"/>
    </row>
    <row r="213" spans="1:50" ht="12" customHeight="1">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row>
    <row r="214" spans="1:50" ht="12" customHeight="1">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3"/>
      <c r="Z214" s="13"/>
      <c r="AA214" s="24" t="s">
        <v>58</v>
      </c>
      <c r="AB214" s="13"/>
      <c r="AC214" s="37" t="s">
        <v>182</v>
      </c>
      <c r="AD214" s="13"/>
      <c r="AE214" s="13"/>
      <c r="AF214" s="13"/>
      <c r="AG214" s="13"/>
      <c r="AH214" s="13"/>
      <c r="AI214" s="13"/>
      <c r="AJ214" s="13"/>
      <c r="AK214" s="13"/>
      <c r="AL214" s="13"/>
      <c r="AM214" s="13"/>
      <c r="AN214" s="13"/>
      <c r="AO214" s="13"/>
      <c r="AP214" s="13"/>
      <c r="AQ214" s="13"/>
      <c r="AR214" s="13"/>
      <c r="AS214" s="13"/>
      <c r="AT214" s="13"/>
      <c r="AU214" s="13"/>
      <c r="AV214" s="13"/>
      <c r="AW214" s="13"/>
      <c r="AX214" s="13"/>
    </row>
    <row r="215" spans="1:50" ht="12" customHeight="1">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3"/>
      <c r="Z215" s="13"/>
      <c r="AA215" s="186" t="s">
        <v>473</v>
      </c>
      <c r="AB215" s="186"/>
      <c r="AC215" s="186"/>
      <c r="AD215" s="186"/>
      <c r="AE215" s="186"/>
      <c r="AF215" s="186"/>
      <c r="AG215" s="186"/>
      <c r="AH215" s="186"/>
      <c r="AI215" s="186"/>
      <c r="AJ215" s="186"/>
      <c r="AK215" s="186"/>
      <c r="AL215" s="186"/>
      <c r="AM215" s="186"/>
      <c r="AN215" s="186"/>
      <c r="AO215" s="186"/>
      <c r="AP215" s="186"/>
      <c r="AQ215" s="186"/>
      <c r="AR215" s="186"/>
      <c r="AS215" s="186"/>
      <c r="AT215" s="186"/>
      <c r="AU215" s="186"/>
      <c r="AV215" s="186"/>
      <c r="AW215" s="186"/>
      <c r="AX215" s="186"/>
    </row>
    <row r="216" spans="1:50" ht="12" customHeight="1">
      <c r="A216" s="189" t="s">
        <v>105</v>
      </c>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3"/>
      <c r="Z216" s="13"/>
      <c r="AA216" s="186"/>
      <c r="AB216" s="186"/>
      <c r="AC216" s="186"/>
      <c r="AD216" s="186"/>
      <c r="AE216" s="186"/>
      <c r="AF216" s="186"/>
      <c r="AG216" s="186"/>
      <c r="AH216" s="186"/>
      <c r="AI216" s="186"/>
      <c r="AJ216" s="186"/>
      <c r="AK216" s="186"/>
      <c r="AL216" s="186"/>
      <c r="AM216" s="186"/>
      <c r="AN216" s="186"/>
      <c r="AO216" s="186"/>
      <c r="AP216" s="186"/>
      <c r="AQ216" s="186"/>
      <c r="AR216" s="186"/>
      <c r="AS216" s="186"/>
      <c r="AT216" s="186"/>
      <c r="AU216" s="186"/>
      <c r="AV216" s="186"/>
      <c r="AW216" s="186"/>
      <c r="AX216" s="186"/>
    </row>
    <row r="217" spans="1:50" ht="12"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3"/>
      <c r="Z217" s="13"/>
      <c r="AA217" s="186"/>
      <c r="AB217" s="186"/>
      <c r="AC217" s="186"/>
      <c r="AD217" s="186"/>
      <c r="AE217" s="186"/>
      <c r="AF217" s="186"/>
      <c r="AG217" s="186"/>
      <c r="AH217" s="186"/>
      <c r="AI217" s="186"/>
      <c r="AJ217" s="186"/>
      <c r="AK217" s="186"/>
      <c r="AL217" s="186"/>
      <c r="AM217" s="186"/>
      <c r="AN217" s="186"/>
      <c r="AO217" s="186"/>
      <c r="AP217" s="186"/>
      <c r="AQ217" s="186"/>
      <c r="AR217" s="186"/>
      <c r="AS217" s="186"/>
      <c r="AT217" s="186"/>
      <c r="AU217" s="186"/>
      <c r="AV217" s="186"/>
      <c r="AW217" s="186"/>
      <c r="AX217" s="186"/>
    </row>
    <row r="218" spans="1:50" ht="12"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row>
    <row r="219" spans="1:50" ht="12"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86" t="s">
        <v>474</v>
      </c>
      <c r="AB219" s="186"/>
      <c r="AC219" s="186"/>
      <c r="AD219" s="186"/>
      <c r="AE219" s="186"/>
      <c r="AF219" s="186"/>
      <c r="AG219" s="186"/>
      <c r="AH219" s="186"/>
      <c r="AI219" s="186"/>
      <c r="AJ219" s="186"/>
      <c r="AK219" s="186"/>
      <c r="AL219" s="186"/>
      <c r="AM219" s="186"/>
      <c r="AN219" s="186"/>
      <c r="AO219" s="186"/>
      <c r="AP219" s="186"/>
      <c r="AQ219" s="186"/>
      <c r="AR219" s="186"/>
      <c r="AS219" s="186"/>
      <c r="AT219" s="186"/>
      <c r="AU219" s="186"/>
      <c r="AV219" s="186"/>
      <c r="AW219" s="186"/>
      <c r="AX219" s="186"/>
    </row>
    <row r="220" spans="1:50" ht="12" customHeight="1">
      <c r="A220" s="186" t="s">
        <v>338</v>
      </c>
      <c r="B220" s="186"/>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3"/>
      <c r="Z220" s="13"/>
      <c r="AA220" s="186"/>
      <c r="AB220" s="186"/>
      <c r="AC220" s="186"/>
      <c r="AD220" s="186"/>
      <c r="AE220" s="186"/>
      <c r="AF220" s="186"/>
      <c r="AG220" s="186"/>
      <c r="AH220" s="186"/>
      <c r="AI220" s="186"/>
      <c r="AJ220" s="186"/>
      <c r="AK220" s="186"/>
      <c r="AL220" s="186"/>
      <c r="AM220" s="186"/>
      <c r="AN220" s="186"/>
      <c r="AO220" s="186"/>
      <c r="AP220" s="186"/>
      <c r="AQ220" s="186"/>
      <c r="AR220" s="186"/>
      <c r="AS220" s="186"/>
      <c r="AT220" s="186"/>
      <c r="AU220" s="186"/>
      <c r="AV220" s="186"/>
      <c r="AW220" s="186"/>
      <c r="AX220" s="186"/>
    </row>
    <row r="221" spans="1:50" ht="12" customHeight="1">
      <c r="A221" s="186"/>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row>
    <row r="222" spans="1:50" ht="12" customHeight="1">
      <c r="A222" s="186"/>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3"/>
      <c r="Z222" s="13"/>
      <c r="AA222" s="13"/>
      <c r="AB222" s="13"/>
      <c r="AC222" s="13" t="s">
        <v>76</v>
      </c>
      <c r="AD222" s="13"/>
      <c r="AE222" s="13"/>
      <c r="AF222" s="13"/>
      <c r="AG222" s="13"/>
      <c r="AH222" s="13"/>
      <c r="AI222" s="13"/>
      <c r="AJ222" s="13"/>
      <c r="AK222" s="13"/>
      <c r="AL222" s="253" t="s">
        <v>169</v>
      </c>
      <c r="AM222" s="253"/>
      <c r="AN222" s="253"/>
      <c r="AO222" s="253"/>
      <c r="AP222" s="253"/>
      <c r="AQ222" s="267"/>
      <c r="AR222" s="267"/>
      <c r="AS222" s="267"/>
      <c r="AT222" s="267"/>
      <c r="AU222" s="267"/>
      <c r="AV222" s="267"/>
      <c r="AW222" s="267"/>
      <c r="AX222" s="267"/>
    </row>
    <row r="223" spans="1:50" ht="12" customHeight="1">
      <c r="A223" s="18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3"/>
      <c r="Z223" s="13"/>
      <c r="AA223" s="13"/>
      <c r="AB223" s="13"/>
      <c r="AC223" s="186" t="s">
        <v>117</v>
      </c>
      <c r="AD223" s="186"/>
      <c r="AE223" s="186"/>
      <c r="AF223" s="186"/>
      <c r="AG223" s="186"/>
      <c r="AH223" s="186"/>
      <c r="AI223" s="186"/>
      <c r="AJ223" s="186"/>
      <c r="AK223" s="186"/>
      <c r="AL223" s="186"/>
      <c r="AM223" s="186"/>
      <c r="AN223" s="186"/>
      <c r="AO223" s="186"/>
      <c r="AP223" s="186"/>
      <c r="AQ223" s="186"/>
      <c r="AR223" s="186"/>
      <c r="AS223" s="186"/>
      <c r="AT223" s="186"/>
      <c r="AU223" s="186"/>
      <c r="AV223" s="186"/>
      <c r="AW223" s="186"/>
      <c r="AX223" s="186"/>
    </row>
    <row r="224" spans="1:50" ht="12" customHeight="1">
      <c r="Y224" s="13"/>
      <c r="Z224" s="13"/>
      <c r="AA224" s="13"/>
      <c r="AB224" s="13"/>
      <c r="AC224" s="186"/>
      <c r="AD224" s="186"/>
      <c r="AE224" s="186"/>
      <c r="AF224" s="186"/>
      <c r="AG224" s="186"/>
      <c r="AH224" s="186"/>
      <c r="AI224" s="186"/>
      <c r="AJ224" s="186"/>
      <c r="AK224" s="186"/>
      <c r="AL224" s="186"/>
      <c r="AM224" s="186"/>
      <c r="AN224" s="186"/>
      <c r="AO224" s="186"/>
      <c r="AP224" s="186"/>
      <c r="AQ224" s="186"/>
      <c r="AR224" s="186"/>
      <c r="AS224" s="186"/>
      <c r="AT224" s="186"/>
      <c r="AU224" s="186"/>
      <c r="AV224" s="186"/>
      <c r="AW224" s="186"/>
      <c r="AX224" s="186"/>
    </row>
    <row r="225" spans="1:50" ht="12" customHeight="1">
      <c r="A225" s="24" t="s">
        <v>53</v>
      </c>
      <c r="B225" s="13"/>
      <c r="C225" s="37" t="s">
        <v>297</v>
      </c>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row>
    <row r="226" spans="1:50" ht="12" customHeight="1">
      <c r="Y226" s="13"/>
      <c r="Z226" s="13"/>
      <c r="AA226" s="186" t="s">
        <v>475</v>
      </c>
      <c r="AB226" s="186"/>
      <c r="AC226" s="186"/>
      <c r="AD226" s="186"/>
      <c r="AE226" s="186"/>
      <c r="AF226" s="186"/>
      <c r="AG226" s="186"/>
      <c r="AH226" s="186"/>
      <c r="AI226" s="186"/>
      <c r="AJ226" s="186"/>
      <c r="AK226" s="186"/>
      <c r="AL226" s="186"/>
      <c r="AM226" s="186"/>
      <c r="AN226" s="186"/>
      <c r="AO226" s="186"/>
      <c r="AP226" s="186"/>
      <c r="AQ226" s="186"/>
      <c r="AR226" s="186"/>
      <c r="AS226" s="186"/>
      <c r="AT226" s="186"/>
      <c r="AU226" s="186"/>
      <c r="AV226" s="186"/>
      <c r="AW226" s="186"/>
      <c r="AX226" s="186"/>
    </row>
    <row r="227" spans="1:50" ht="12" customHeight="1">
      <c r="A227" s="24" t="s">
        <v>55</v>
      </c>
      <c r="B227" s="13"/>
      <c r="C227" s="193" t="s">
        <v>298</v>
      </c>
      <c r="D227" s="193"/>
      <c r="E227" s="193"/>
      <c r="F227" s="193"/>
      <c r="G227" s="193"/>
      <c r="H227" s="193"/>
      <c r="I227" s="193"/>
      <c r="J227" s="193"/>
      <c r="K227" s="193"/>
      <c r="L227" s="193"/>
      <c r="M227" s="193"/>
      <c r="N227" s="193"/>
      <c r="O227" s="193"/>
      <c r="P227" s="193"/>
      <c r="Q227" s="193"/>
      <c r="R227" s="193"/>
      <c r="S227" s="193"/>
      <c r="T227" s="193"/>
      <c r="U227" s="193"/>
      <c r="V227" s="193"/>
      <c r="W227" s="193"/>
      <c r="X227" s="193"/>
      <c r="Y227" s="13"/>
      <c r="Z227" s="13"/>
      <c r="AA227" s="186"/>
      <c r="AB227" s="186"/>
      <c r="AC227" s="186"/>
      <c r="AD227" s="186"/>
      <c r="AE227" s="186"/>
      <c r="AF227" s="186"/>
      <c r="AG227" s="186"/>
      <c r="AH227" s="186"/>
      <c r="AI227" s="186"/>
      <c r="AJ227" s="186"/>
      <c r="AK227" s="186"/>
      <c r="AL227" s="186"/>
      <c r="AM227" s="186"/>
      <c r="AN227" s="186"/>
      <c r="AO227" s="186"/>
      <c r="AP227" s="186"/>
      <c r="AQ227" s="186"/>
      <c r="AR227" s="186"/>
      <c r="AS227" s="186"/>
      <c r="AT227" s="186"/>
      <c r="AU227" s="186"/>
      <c r="AV227" s="186"/>
      <c r="AW227" s="186"/>
      <c r="AX227" s="186"/>
    </row>
    <row r="228" spans="1:50" ht="12" customHeight="1">
      <c r="A228" s="13"/>
      <c r="B228" s="13"/>
      <c r="C228" s="193"/>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3"/>
      <c r="Z228" s="13"/>
      <c r="AA228" s="186"/>
      <c r="AB228" s="186"/>
      <c r="AC228" s="186"/>
      <c r="AD228" s="186"/>
      <c r="AE228" s="186"/>
      <c r="AF228" s="186"/>
      <c r="AG228" s="186"/>
      <c r="AH228" s="186"/>
      <c r="AI228" s="186"/>
      <c r="AJ228" s="186"/>
      <c r="AK228" s="186"/>
      <c r="AL228" s="186"/>
      <c r="AM228" s="186"/>
      <c r="AN228" s="186"/>
      <c r="AO228" s="186"/>
      <c r="AP228" s="186"/>
      <c r="AQ228" s="186"/>
      <c r="AR228" s="186"/>
      <c r="AS228" s="186"/>
      <c r="AT228" s="186"/>
      <c r="AU228" s="186"/>
      <c r="AV228" s="186"/>
      <c r="AW228" s="186"/>
      <c r="AX228" s="186"/>
    </row>
    <row r="229" spans="1:50" ht="12" customHeight="1">
      <c r="Y229" s="13"/>
      <c r="Z229" s="13"/>
      <c r="AA229" s="186"/>
      <c r="AB229" s="186"/>
      <c r="AC229" s="186"/>
      <c r="AD229" s="186"/>
      <c r="AE229" s="186"/>
      <c r="AF229" s="186"/>
      <c r="AG229" s="186"/>
      <c r="AH229" s="186"/>
      <c r="AI229" s="186"/>
      <c r="AJ229" s="186"/>
      <c r="AK229" s="186"/>
      <c r="AL229" s="186"/>
      <c r="AM229" s="186"/>
      <c r="AN229" s="186"/>
      <c r="AO229" s="186"/>
      <c r="AP229" s="186"/>
      <c r="AQ229" s="186"/>
      <c r="AR229" s="186"/>
      <c r="AS229" s="186"/>
      <c r="AT229" s="186"/>
      <c r="AU229" s="186"/>
      <c r="AV229" s="186"/>
      <c r="AW229" s="186"/>
      <c r="AX229" s="186"/>
    </row>
    <row r="230" spans="1:50" ht="12" customHeight="1">
      <c r="A230" s="24" t="s">
        <v>56</v>
      </c>
      <c r="B230" s="13"/>
      <c r="C230" s="37" t="s">
        <v>178</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86" t="s">
        <v>110</v>
      </c>
      <c r="AB230" s="186"/>
      <c r="AC230" s="186"/>
      <c r="AD230" s="186"/>
      <c r="AE230" s="186"/>
      <c r="AF230" s="186"/>
      <c r="AG230" s="186"/>
      <c r="AH230" s="186"/>
      <c r="AI230" s="186"/>
      <c r="AJ230" s="186"/>
      <c r="AK230" s="186"/>
      <c r="AL230" s="186"/>
      <c r="AM230" s="186"/>
      <c r="AN230" s="186"/>
      <c r="AO230" s="186"/>
      <c r="AP230" s="186"/>
      <c r="AQ230" s="186"/>
      <c r="AR230" s="186"/>
      <c r="AS230" s="186"/>
      <c r="AT230" s="186"/>
      <c r="AU230" s="186"/>
      <c r="AV230" s="186"/>
      <c r="AW230" s="186"/>
      <c r="AX230" s="186"/>
    </row>
    <row r="231" spans="1:50" ht="12" customHeight="1">
      <c r="A231" s="186" t="s">
        <v>472</v>
      </c>
      <c r="B231" s="186"/>
      <c r="C231" s="186"/>
      <c r="D231" s="186"/>
      <c r="E231" s="186"/>
      <c r="F231" s="186"/>
      <c r="G231" s="186"/>
      <c r="H231" s="186"/>
      <c r="I231" s="186"/>
      <c r="J231" s="186"/>
      <c r="K231" s="186"/>
      <c r="L231" s="186"/>
      <c r="M231" s="186"/>
      <c r="N231" s="186"/>
      <c r="O231" s="186"/>
      <c r="P231" s="186"/>
      <c r="Q231" s="186"/>
      <c r="R231" s="186"/>
      <c r="S231" s="186"/>
      <c r="T231" s="186"/>
      <c r="U231" s="186"/>
      <c r="V231" s="186"/>
      <c r="W231" s="186"/>
      <c r="X231" s="186"/>
      <c r="Y231" s="13"/>
      <c r="Z231" s="13"/>
      <c r="AA231" s="186"/>
      <c r="AB231" s="186"/>
      <c r="AC231" s="186"/>
      <c r="AD231" s="186"/>
      <c r="AE231" s="186"/>
      <c r="AF231" s="186"/>
      <c r="AG231" s="186"/>
      <c r="AH231" s="186"/>
      <c r="AI231" s="186"/>
      <c r="AJ231" s="186"/>
      <c r="AK231" s="186"/>
      <c r="AL231" s="186"/>
      <c r="AM231" s="186"/>
      <c r="AN231" s="186"/>
      <c r="AO231" s="186"/>
      <c r="AP231" s="186"/>
      <c r="AQ231" s="186"/>
      <c r="AR231" s="186"/>
      <c r="AS231" s="186"/>
      <c r="AT231" s="186"/>
      <c r="AU231" s="186"/>
      <c r="AV231" s="186"/>
      <c r="AW231" s="186"/>
      <c r="AX231" s="186"/>
    </row>
    <row r="232" spans="1:50" ht="12" customHeight="1">
      <c r="A232" s="186"/>
      <c r="B232" s="186"/>
      <c r="C232" s="186"/>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3"/>
      <c r="Z232" s="13"/>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row>
    <row r="233" spans="1:50" ht="12" customHeight="1">
      <c r="A233" s="186"/>
      <c r="B233" s="186"/>
      <c r="C233" s="186"/>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3"/>
      <c r="Z233" s="13"/>
      <c r="AA233" s="24" t="s">
        <v>59</v>
      </c>
      <c r="AB233" s="13"/>
      <c r="AC233" s="37" t="s">
        <v>183</v>
      </c>
      <c r="AD233" s="13"/>
      <c r="AE233" s="13"/>
      <c r="AF233" s="13"/>
      <c r="AG233" s="13"/>
      <c r="AH233" s="13"/>
      <c r="AI233" s="13"/>
      <c r="AJ233" s="13"/>
      <c r="AK233" s="13"/>
      <c r="AL233" s="13"/>
      <c r="AM233" s="13"/>
      <c r="AN233" s="13"/>
      <c r="AO233" s="13"/>
      <c r="AP233" s="13"/>
      <c r="AQ233" s="13"/>
      <c r="AR233" s="13"/>
      <c r="AS233" s="13"/>
      <c r="AT233" s="13"/>
      <c r="AU233" s="13"/>
      <c r="AV233" s="13"/>
      <c r="AW233" s="13"/>
      <c r="AX233" s="13"/>
    </row>
    <row r="234" spans="1:50" ht="12" customHeight="1">
      <c r="A234" s="186"/>
      <c r="B234" s="186"/>
      <c r="C234" s="186"/>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3"/>
      <c r="Z234" s="13"/>
      <c r="AA234" s="186" t="s">
        <v>476</v>
      </c>
      <c r="AB234" s="186"/>
      <c r="AC234" s="186"/>
      <c r="AD234" s="186"/>
      <c r="AE234" s="186"/>
      <c r="AF234" s="186"/>
      <c r="AG234" s="186"/>
      <c r="AH234" s="186"/>
      <c r="AI234" s="186"/>
      <c r="AJ234" s="186"/>
      <c r="AK234" s="186"/>
      <c r="AL234" s="186"/>
      <c r="AM234" s="186"/>
      <c r="AN234" s="186"/>
      <c r="AO234" s="186"/>
      <c r="AP234" s="186"/>
      <c r="AQ234" s="186"/>
      <c r="AR234" s="186"/>
      <c r="AS234" s="186"/>
      <c r="AT234" s="186"/>
      <c r="AU234" s="186"/>
      <c r="AV234" s="186"/>
      <c r="AW234" s="186"/>
      <c r="AX234" s="186"/>
    </row>
    <row r="235" spans="1:50" ht="12" customHeight="1">
      <c r="Y235" s="13"/>
      <c r="Z235" s="13"/>
      <c r="AA235" s="186"/>
      <c r="AB235" s="186"/>
      <c r="AC235" s="186"/>
      <c r="AD235" s="186"/>
      <c r="AE235" s="186"/>
      <c r="AF235" s="186"/>
      <c r="AG235" s="186"/>
      <c r="AH235" s="186"/>
      <c r="AI235" s="186"/>
      <c r="AJ235" s="186"/>
      <c r="AK235" s="186"/>
      <c r="AL235" s="186"/>
      <c r="AM235" s="186"/>
      <c r="AN235" s="186"/>
      <c r="AO235" s="186"/>
      <c r="AP235" s="186"/>
      <c r="AQ235" s="186"/>
      <c r="AR235" s="186"/>
      <c r="AS235" s="186"/>
      <c r="AT235" s="186"/>
      <c r="AU235" s="186"/>
      <c r="AV235" s="186"/>
      <c r="AW235" s="186"/>
      <c r="AX235" s="186"/>
    </row>
    <row r="236" spans="1:50" ht="12" customHeight="1">
      <c r="A236" s="24" t="s">
        <v>57</v>
      </c>
      <c r="B236" s="13"/>
      <c r="C236" s="130" t="s">
        <v>299</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86"/>
      <c r="AB236" s="186"/>
      <c r="AC236" s="186"/>
      <c r="AD236" s="186"/>
      <c r="AE236" s="186"/>
      <c r="AF236" s="186"/>
      <c r="AG236" s="186"/>
      <c r="AH236" s="186"/>
      <c r="AI236" s="186"/>
      <c r="AJ236" s="186"/>
      <c r="AK236" s="186"/>
      <c r="AL236" s="186"/>
      <c r="AM236" s="186"/>
      <c r="AN236" s="186"/>
      <c r="AO236" s="186"/>
      <c r="AP236" s="186"/>
      <c r="AQ236" s="186"/>
      <c r="AR236" s="186"/>
      <c r="AS236" s="186"/>
      <c r="AT236" s="186"/>
      <c r="AU236" s="186"/>
      <c r="AV236" s="186"/>
      <c r="AW236" s="186"/>
      <c r="AX236" s="186"/>
    </row>
    <row r="237" spans="1:50" ht="12" customHeight="1">
      <c r="A237" s="3"/>
      <c r="B237" s="3"/>
      <c r="C237" s="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86"/>
      <c r="AB237" s="186"/>
      <c r="AC237" s="186"/>
      <c r="AD237" s="186"/>
      <c r="AE237" s="186"/>
      <c r="AF237" s="186"/>
      <c r="AG237" s="186"/>
      <c r="AH237" s="186"/>
      <c r="AI237" s="186"/>
      <c r="AJ237" s="186"/>
      <c r="AK237" s="186"/>
      <c r="AL237" s="186"/>
      <c r="AM237" s="186"/>
      <c r="AN237" s="186"/>
      <c r="AO237" s="186"/>
      <c r="AP237" s="186"/>
      <c r="AQ237" s="186"/>
      <c r="AR237" s="186"/>
      <c r="AS237" s="186"/>
      <c r="AT237" s="186"/>
      <c r="AU237" s="186"/>
      <c r="AV237" s="186"/>
      <c r="AW237" s="186"/>
      <c r="AX237" s="186"/>
    </row>
    <row r="238" spans="1:50" ht="12" customHeight="1">
      <c r="A238" s="112" t="s">
        <v>60</v>
      </c>
      <c r="B238" s="113"/>
      <c r="C238" s="193" t="s">
        <v>427</v>
      </c>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3"/>
      <c r="Z238" s="13"/>
      <c r="AA238" s="186"/>
      <c r="AB238" s="186"/>
      <c r="AC238" s="186"/>
      <c r="AD238" s="186"/>
      <c r="AE238" s="186"/>
      <c r="AF238" s="186"/>
      <c r="AG238" s="186"/>
      <c r="AH238" s="186"/>
      <c r="AI238" s="186"/>
      <c r="AJ238" s="186"/>
      <c r="AK238" s="186"/>
      <c r="AL238" s="186"/>
      <c r="AM238" s="186"/>
      <c r="AN238" s="186"/>
      <c r="AO238" s="186"/>
      <c r="AP238" s="186"/>
      <c r="AQ238" s="186"/>
      <c r="AR238" s="186"/>
      <c r="AS238" s="186"/>
      <c r="AT238" s="186"/>
      <c r="AU238" s="186"/>
      <c r="AV238" s="186"/>
      <c r="AW238" s="186"/>
      <c r="AX238" s="186"/>
    </row>
    <row r="239" spans="1:50" ht="12" customHeight="1">
      <c r="A239" s="122"/>
      <c r="B239" s="122"/>
      <c r="C239" s="193"/>
      <c r="D239" s="193"/>
      <c r="E239" s="193"/>
      <c r="F239" s="193"/>
      <c r="G239" s="193"/>
      <c r="H239" s="193"/>
      <c r="I239" s="193"/>
      <c r="J239" s="193"/>
      <c r="K239" s="193"/>
      <c r="L239" s="193"/>
      <c r="M239" s="193"/>
      <c r="N239" s="193"/>
      <c r="O239" s="193"/>
      <c r="P239" s="193"/>
      <c r="Q239" s="193"/>
      <c r="R239" s="193"/>
      <c r="S239" s="193"/>
      <c r="T239" s="193"/>
      <c r="U239" s="193"/>
      <c r="V239" s="193"/>
      <c r="W239" s="193"/>
      <c r="X239" s="193"/>
      <c r="Y239" s="13"/>
      <c r="Z239" s="13"/>
      <c r="AA239" s="24" t="s">
        <v>62</v>
      </c>
      <c r="AB239" s="13"/>
      <c r="AC239" s="193" t="s">
        <v>301</v>
      </c>
      <c r="AD239" s="193"/>
      <c r="AE239" s="193"/>
      <c r="AF239" s="193"/>
      <c r="AG239" s="193"/>
      <c r="AH239" s="193"/>
      <c r="AI239" s="193"/>
      <c r="AJ239" s="193"/>
      <c r="AK239" s="193"/>
      <c r="AL239" s="193"/>
      <c r="AM239" s="193"/>
      <c r="AN239" s="193"/>
      <c r="AO239" s="193"/>
      <c r="AP239" s="193"/>
      <c r="AQ239" s="193"/>
      <c r="AR239" s="193"/>
      <c r="AS239" s="193"/>
      <c r="AT239" s="193"/>
      <c r="AU239" s="193"/>
      <c r="AV239" s="193"/>
      <c r="AW239" s="193"/>
      <c r="AX239" s="193"/>
    </row>
    <row r="240" spans="1:50" ht="12" customHeight="1">
      <c r="A240" s="112"/>
      <c r="B240" s="113"/>
      <c r="C240" s="193"/>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3"/>
      <c r="Z240" s="13"/>
      <c r="AA240" s="24"/>
      <c r="AB240" s="13"/>
      <c r="AC240" s="193"/>
      <c r="AD240" s="193"/>
      <c r="AE240" s="193"/>
      <c r="AF240" s="193"/>
      <c r="AG240" s="193"/>
      <c r="AH240" s="193"/>
      <c r="AI240" s="193"/>
      <c r="AJ240" s="193"/>
      <c r="AK240" s="193"/>
      <c r="AL240" s="193"/>
      <c r="AM240" s="193"/>
      <c r="AN240" s="193"/>
      <c r="AO240" s="193"/>
      <c r="AP240" s="193"/>
      <c r="AQ240" s="193"/>
      <c r="AR240" s="193"/>
      <c r="AS240" s="193"/>
      <c r="AT240" s="193"/>
      <c r="AU240" s="193"/>
      <c r="AV240" s="193"/>
      <c r="AW240" s="193"/>
      <c r="AX240" s="193"/>
    </row>
    <row r="241" spans="1:50" ht="12" customHeight="1">
      <c r="A241" s="123"/>
      <c r="B241" s="123"/>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row>
    <row r="242" spans="1:50" ht="12" customHeight="1">
      <c r="A242" s="24" t="s">
        <v>61</v>
      </c>
      <c r="B242" s="7"/>
      <c r="C242" s="37" t="s">
        <v>300</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24" t="s">
        <v>63</v>
      </c>
      <c r="AB242" s="13"/>
      <c r="AC242" s="37" t="s">
        <v>303</v>
      </c>
      <c r="AD242" s="13"/>
      <c r="AE242" s="13"/>
      <c r="AF242" s="13"/>
      <c r="AG242" s="13"/>
      <c r="AH242" s="13"/>
      <c r="AI242" s="13"/>
      <c r="AJ242" s="13"/>
      <c r="AK242" s="13"/>
      <c r="AL242" s="13"/>
      <c r="AM242" s="13"/>
      <c r="AN242" s="13"/>
      <c r="AO242" s="13"/>
      <c r="AP242" s="13"/>
      <c r="AQ242" s="13"/>
      <c r="AR242" s="13"/>
      <c r="AS242" s="13"/>
      <c r="AT242" s="13"/>
      <c r="AU242" s="13"/>
      <c r="AV242" s="13"/>
      <c r="AW242" s="13"/>
      <c r="AX242" s="13"/>
    </row>
    <row r="243" spans="1:50" ht="12"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7"/>
      <c r="AB243" s="7"/>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row>
    <row r="244" spans="1:50" ht="12" customHeight="1">
      <c r="A244" s="24" t="s">
        <v>54</v>
      </c>
      <c r="B244" s="7"/>
      <c r="C244" s="37" t="s">
        <v>180</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24" t="s">
        <v>64</v>
      </c>
      <c r="AB244" s="12"/>
      <c r="AC244" s="193" t="s">
        <v>304</v>
      </c>
      <c r="AD244" s="193"/>
      <c r="AE244" s="193"/>
      <c r="AF244" s="193"/>
      <c r="AG244" s="193"/>
      <c r="AH244" s="193"/>
      <c r="AI244" s="193"/>
      <c r="AJ244" s="193"/>
      <c r="AK244" s="193"/>
      <c r="AL244" s="193"/>
      <c r="AM244" s="193"/>
      <c r="AN244" s="193"/>
      <c r="AO244" s="193"/>
      <c r="AP244" s="193"/>
      <c r="AQ244" s="193"/>
      <c r="AR244" s="193"/>
      <c r="AS244" s="193"/>
      <c r="AT244" s="193"/>
      <c r="AU244" s="193"/>
      <c r="AV244" s="193"/>
      <c r="AW244" s="193"/>
      <c r="AX244" s="193"/>
    </row>
    <row r="245" spans="1:50" ht="12" customHeight="1">
      <c r="A245" s="195" t="s">
        <v>108</v>
      </c>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3"/>
      <c r="Z245" s="13"/>
      <c r="AA245" s="24"/>
      <c r="AB245" s="12"/>
      <c r="AC245" s="193"/>
      <c r="AD245" s="193"/>
      <c r="AE245" s="193"/>
      <c r="AF245" s="193"/>
      <c r="AG245" s="193"/>
      <c r="AH245" s="193"/>
      <c r="AI245" s="193"/>
      <c r="AJ245" s="193"/>
      <c r="AK245" s="193"/>
      <c r="AL245" s="193"/>
      <c r="AM245" s="193"/>
      <c r="AN245" s="193"/>
      <c r="AO245" s="193"/>
      <c r="AP245" s="193"/>
      <c r="AQ245" s="193"/>
      <c r="AR245" s="193"/>
      <c r="AS245" s="193"/>
      <c r="AT245" s="193"/>
      <c r="AU245" s="193"/>
      <c r="AV245" s="193"/>
      <c r="AW245" s="193"/>
      <c r="AX245" s="193"/>
    </row>
    <row r="246" spans="1:50" ht="12" customHeight="1">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3"/>
      <c r="Z246" s="13"/>
      <c r="AA246" s="7"/>
      <c r="AB246" s="7"/>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row>
    <row r="247" spans="1:50" ht="12" customHeight="1">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3"/>
      <c r="Z247" s="13"/>
      <c r="AA247" s="24" t="s">
        <v>426</v>
      </c>
      <c r="AB247" s="13"/>
      <c r="AC247" s="37" t="s">
        <v>302</v>
      </c>
      <c r="AD247" s="13"/>
      <c r="AE247" s="13"/>
      <c r="AF247" s="13"/>
      <c r="AG247" s="13"/>
      <c r="AH247" s="13"/>
      <c r="AI247" s="13"/>
      <c r="AJ247" s="13"/>
      <c r="AK247" s="13"/>
      <c r="AL247" s="13"/>
      <c r="AM247" s="13"/>
      <c r="AN247" s="13"/>
      <c r="AO247" s="13"/>
      <c r="AP247" s="13"/>
      <c r="AQ247" s="13"/>
      <c r="AR247" s="13"/>
      <c r="AS247" s="13"/>
      <c r="AT247" s="13"/>
      <c r="AU247" s="13"/>
      <c r="AV247" s="13"/>
      <c r="AW247" s="13"/>
      <c r="AX247" s="13"/>
    </row>
    <row r="248" spans="1:50" ht="12" customHeight="1">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3"/>
      <c r="Z248" s="13"/>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row>
    <row r="249" spans="1:50" ht="12" customHeight="1">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3"/>
      <c r="Z249" s="13"/>
      <c r="AA249" s="266"/>
      <c r="AB249" s="266"/>
      <c r="AC249" s="266"/>
      <c r="AD249" s="266"/>
      <c r="AE249" s="266"/>
      <c r="AF249" s="266"/>
      <c r="AG249" s="266"/>
      <c r="AH249" s="266"/>
      <c r="AI249" s="266"/>
      <c r="AJ249" s="266"/>
      <c r="AK249" s="266"/>
      <c r="AL249" s="266"/>
      <c r="AM249" s="266"/>
      <c r="AN249" s="266"/>
      <c r="AO249" s="266"/>
      <c r="AP249" s="266"/>
      <c r="AQ249" s="266"/>
      <c r="AR249" s="266"/>
      <c r="AS249" s="266"/>
      <c r="AT249" s="266"/>
      <c r="AU249" s="266"/>
      <c r="AV249" s="266"/>
      <c r="AW249" s="266"/>
      <c r="AX249" s="266"/>
    </row>
    <row r="250" spans="1:50" ht="12" customHeight="1">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3"/>
      <c r="Z250" s="13"/>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row>
    <row r="251" spans="1:50" ht="12"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row>
    <row r="252" spans="1:50" ht="12" customHeight="1">
      <c r="A252" s="234" t="s">
        <v>113</v>
      </c>
      <c r="B252" s="234"/>
      <c r="C252" s="234"/>
      <c r="D252" s="234"/>
      <c r="E252" s="234"/>
      <c r="F252" s="234"/>
      <c r="G252" s="234"/>
      <c r="H252" s="234"/>
      <c r="I252" s="234"/>
      <c r="J252" s="234"/>
      <c r="K252" s="234"/>
      <c r="L252" s="234"/>
      <c r="M252" s="234"/>
      <c r="N252" s="234"/>
      <c r="O252" s="234"/>
      <c r="P252" s="234"/>
      <c r="Q252" s="234"/>
      <c r="R252" s="234"/>
      <c r="S252" s="234"/>
      <c r="T252" s="234"/>
      <c r="U252" s="234"/>
      <c r="V252" s="234"/>
      <c r="W252" s="234"/>
      <c r="X252" s="234"/>
      <c r="Y252" s="13"/>
      <c r="Z252" s="13"/>
      <c r="AA252" s="12"/>
      <c r="AB252" s="12"/>
      <c r="AC252" s="12"/>
      <c r="AD252" s="12"/>
      <c r="AE252" s="12"/>
      <c r="AF252" s="12"/>
      <c r="AG252" s="12"/>
      <c r="AH252" s="12"/>
      <c r="AI252" s="12"/>
      <c r="AJ252" s="12"/>
      <c r="AK252" s="12"/>
      <c r="AL252" s="12"/>
      <c r="AM252" s="102"/>
      <c r="AN252" s="102"/>
      <c r="AO252" s="102"/>
      <c r="AP252" s="102"/>
      <c r="AQ252" s="102"/>
      <c r="AR252" s="102"/>
      <c r="AS252" s="102"/>
      <c r="AT252" s="102"/>
      <c r="AU252" s="102"/>
      <c r="AV252" s="102"/>
      <c r="AW252" s="102"/>
      <c r="AX252" s="102"/>
    </row>
    <row r="253" spans="1:50" ht="12" customHeight="1">
      <c r="A253" s="234"/>
      <c r="B253" s="234"/>
      <c r="C253" s="234"/>
      <c r="D253" s="234"/>
      <c r="E253" s="234"/>
      <c r="F253" s="234"/>
      <c r="G253" s="234"/>
      <c r="H253" s="234"/>
      <c r="I253" s="234"/>
      <c r="J253" s="234"/>
      <c r="K253" s="234"/>
      <c r="L253" s="234"/>
      <c r="M253" s="234"/>
      <c r="N253" s="234"/>
      <c r="O253" s="234"/>
      <c r="P253" s="234"/>
      <c r="Q253" s="234"/>
      <c r="R253" s="234"/>
      <c r="S253" s="234"/>
      <c r="T253" s="234"/>
      <c r="U253" s="234"/>
      <c r="V253" s="234"/>
      <c r="W253" s="234"/>
      <c r="X253" s="234"/>
      <c r="Y253" s="13"/>
      <c r="Z253" s="13"/>
    </row>
    <row r="254" spans="1:50" ht="12" customHeight="1">
      <c r="A254" s="12" t="s">
        <v>193</v>
      </c>
      <c r="B254" s="12"/>
      <c r="C254" s="12"/>
      <c r="D254" s="12"/>
      <c r="E254" s="12"/>
      <c r="F254" s="12"/>
      <c r="G254" s="12"/>
      <c r="H254" s="12"/>
      <c r="I254" s="12"/>
      <c r="J254" s="12"/>
      <c r="K254" s="239"/>
      <c r="L254" s="239"/>
      <c r="M254" s="239"/>
      <c r="N254" s="239"/>
      <c r="O254" s="239"/>
      <c r="P254" s="239"/>
      <c r="Q254" s="239"/>
      <c r="R254" s="239"/>
      <c r="S254" s="239"/>
      <c r="T254" s="239"/>
      <c r="U254" s="239"/>
      <c r="V254" s="239"/>
      <c r="W254" s="239"/>
      <c r="X254" s="239"/>
      <c r="Y254" s="13"/>
      <c r="Z254" s="13"/>
      <c r="AA254" s="12" t="s">
        <v>194</v>
      </c>
      <c r="AB254" s="12"/>
      <c r="AC254" s="12"/>
      <c r="AD254" s="12"/>
      <c r="AE254" s="12"/>
      <c r="AF254" s="12"/>
      <c r="AG254" s="12"/>
      <c r="AH254" s="12"/>
      <c r="AI254" s="12"/>
      <c r="AJ254" s="12"/>
      <c r="AK254" s="12" t="s">
        <v>382</v>
      </c>
      <c r="AL254" s="12"/>
      <c r="AM254" s="12"/>
      <c r="AN254" s="12"/>
      <c r="AO254" s="12"/>
      <c r="AP254" s="12"/>
      <c r="AQ254" s="12"/>
      <c r="AR254" s="12"/>
      <c r="AS254" s="12"/>
      <c r="AT254" s="12"/>
      <c r="AU254" s="12"/>
      <c r="AV254" s="12"/>
    </row>
    <row r="255" spans="1:50" ht="12"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3"/>
      <c r="Z255" s="13"/>
      <c r="AA255" s="12"/>
      <c r="AB255" s="12"/>
      <c r="AC255" s="12"/>
      <c r="AD255" s="12"/>
      <c r="AE255" s="12"/>
      <c r="AF255" s="12"/>
      <c r="AG255" s="12"/>
      <c r="AH255" s="12"/>
      <c r="AI255" s="12"/>
      <c r="AJ255" s="12"/>
      <c r="AK255" s="236" t="s">
        <v>383</v>
      </c>
      <c r="AL255" s="236"/>
      <c r="AM255" s="236"/>
      <c r="AN255" s="236"/>
      <c r="AO255" s="236"/>
      <c r="AP255" s="236"/>
      <c r="AQ255" s="236"/>
      <c r="AR255" s="236"/>
      <c r="AS255" s="236"/>
      <c r="AT255" s="236"/>
      <c r="AU255" s="236"/>
      <c r="AV255" s="236"/>
    </row>
    <row r="256" spans="1:50" ht="12" customHeight="1">
      <c r="A256" s="12" t="s">
        <v>206</v>
      </c>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3"/>
      <c r="Z256" s="13"/>
      <c r="AA256" s="12"/>
      <c r="AB256" s="12"/>
      <c r="AC256" s="12"/>
      <c r="AD256" s="12"/>
      <c r="AE256" s="12"/>
      <c r="AF256" s="12"/>
      <c r="AG256" s="12"/>
      <c r="AH256" s="12"/>
      <c r="AI256" s="12"/>
      <c r="AJ256" s="12"/>
      <c r="AK256" s="236"/>
      <c r="AL256" s="236"/>
      <c r="AM256" s="236"/>
      <c r="AN256" s="236"/>
      <c r="AO256" s="236"/>
      <c r="AP256" s="236"/>
      <c r="AQ256" s="236"/>
      <c r="AR256" s="236"/>
      <c r="AS256" s="236"/>
      <c r="AT256" s="236"/>
      <c r="AU256" s="236"/>
      <c r="AV256" s="236"/>
    </row>
    <row r="257" spans="1:50" ht="12" customHeight="1">
      <c r="Y257" s="13"/>
      <c r="Z257" s="13"/>
      <c r="AA257" s="12"/>
      <c r="AB257" s="12"/>
      <c r="AC257" s="12"/>
      <c r="AD257" s="12"/>
      <c r="AE257" s="12"/>
      <c r="AF257" s="12"/>
      <c r="AG257" s="12"/>
      <c r="AH257" s="12"/>
      <c r="AI257" s="12"/>
      <c r="AJ257" s="12"/>
      <c r="AK257" s="236"/>
      <c r="AL257" s="236"/>
      <c r="AM257" s="236"/>
      <c r="AN257" s="236"/>
      <c r="AO257" s="236"/>
      <c r="AP257" s="236"/>
      <c r="AQ257" s="236"/>
      <c r="AR257" s="236"/>
      <c r="AS257" s="236"/>
      <c r="AT257" s="236"/>
      <c r="AU257" s="236"/>
      <c r="AV257" s="236"/>
      <c r="AW257" s="12"/>
      <c r="AX257" s="12"/>
    </row>
    <row r="258" spans="1:50" ht="12"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3"/>
      <c r="Z258" s="13"/>
      <c r="AA258" s="12"/>
      <c r="AB258" s="12"/>
      <c r="AC258" s="12"/>
      <c r="AD258" s="12"/>
      <c r="AE258" s="12"/>
      <c r="AF258" s="12"/>
      <c r="AG258" s="12"/>
      <c r="AH258" s="12"/>
      <c r="AI258" s="12"/>
      <c r="AJ258" s="12"/>
      <c r="AK258" s="236" t="s">
        <v>384</v>
      </c>
      <c r="AL258" s="198"/>
      <c r="AM258" s="198"/>
      <c r="AN258" s="198"/>
      <c r="AO258" s="198"/>
      <c r="AP258" s="198"/>
      <c r="AQ258" s="198"/>
      <c r="AR258" s="198"/>
      <c r="AS258" s="198"/>
      <c r="AT258" s="198"/>
      <c r="AU258" s="198"/>
      <c r="AV258" s="198"/>
      <c r="AW258" s="12"/>
      <c r="AX258" s="12"/>
    </row>
    <row r="259" spans="1:50" ht="12" customHeight="1">
      <c r="Y259" s="13"/>
      <c r="Z259" s="13"/>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row>
    <row r="260" spans="1:50" ht="12" customHeight="1">
      <c r="Y260" s="13"/>
      <c r="Z260" s="13"/>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row>
    <row r="261" spans="1:50" ht="12" customHeight="1">
      <c r="Y261" s="13"/>
      <c r="Z261" s="13"/>
      <c r="AA261" s="12"/>
      <c r="AB261" s="12"/>
      <c r="AC261" s="12"/>
      <c r="AD261" s="12"/>
      <c r="AE261" s="12"/>
      <c r="AF261" s="12"/>
      <c r="AG261" s="12"/>
      <c r="AH261" s="12"/>
      <c r="AI261" s="12"/>
      <c r="AJ261" s="12"/>
      <c r="AK261" s="12" t="s">
        <v>382</v>
      </c>
      <c r="AL261" s="12"/>
      <c r="AM261" s="12"/>
      <c r="AN261" s="12"/>
      <c r="AO261" s="12"/>
      <c r="AP261" s="12"/>
      <c r="AQ261" s="12"/>
      <c r="AR261" s="12"/>
      <c r="AS261" s="12"/>
      <c r="AT261" s="12"/>
      <c r="AU261" s="12"/>
      <c r="AV261" s="12"/>
      <c r="AW261" s="12"/>
      <c r="AX261" s="12"/>
    </row>
    <row r="262" spans="1:50" ht="12" customHeight="1">
      <c r="Y262" s="12"/>
      <c r="Z262" s="12"/>
      <c r="AA262" s="12"/>
      <c r="AB262" s="12"/>
      <c r="AC262" s="12"/>
      <c r="AD262" s="12"/>
      <c r="AE262" s="12"/>
      <c r="AF262" s="12"/>
      <c r="AG262" s="12"/>
      <c r="AH262" s="12"/>
      <c r="AI262" s="12"/>
      <c r="AJ262" s="12"/>
      <c r="AK262" s="30" t="s">
        <v>385</v>
      </c>
      <c r="AL262" s="12"/>
      <c r="AM262" s="12"/>
      <c r="AN262" s="12"/>
      <c r="AO262" s="12"/>
      <c r="AP262" s="12"/>
      <c r="AQ262" s="12"/>
      <c r="AR262" s="12"/>
      <c r="AS262" s="12"/>
      <c r="AT262" s="12"/>
      <c r="AU262" s="12"/>
      <c r="AV262" s="12"/>
      <c r="AW262" s="12"/>
      <c r="AX262" s="12"/>
    </row>
    <row r="263" spans="1:50" ht="12" customHeight="1">
      <c r="Y263" s="12"/>
      <c r="Z263" s="12"/>
      <c r="AA263" s="12"/>
      <c r="AB263" s="12"/>
      <c r="AC263" s="12"/>
      <c r="AD263" s="12"/>
      <c r="AE263" s="12"/>
      <c r="AF263" s="12"/>
      <c r="AG263" s="12"/>
      <c r="AH263" s="12"/>
      <c r="AI263" s="12"/>
      <c r="AJ263" s="12"/>
      <c r="AK263" s="237" t="s">
        <v>403</v>
      </c>
      <c r="AL263" s="237"/>
      <c r="AM263" s="237"/>
      <c r="AN263" s="237"/>
      <c r="AO263" s="237"/>
      <c r="AP263" s="237"/>
      <c r="AQ263" s="237"/>
      <c r="AR263" s="237"/>
      <c r="AS263" s="237"/>
      <c r="AT263" s="237"/>
      <c r="AU263" s="237"/>
      <c r="AV263" s="237"/>
      <c r="AW263" s="237"/>
      <c r="AX263" s="237"/>
    </row>
    <row r="264" spans="1:50" ht="12" customHeight="1">
      <c r="Y264" s="12"/>
      <c r="Z264" s="12"/>
      <c r="AA264" s="12"/>
      <c r="AB264" s="12"/>
      <c r="AC264" s="12"/>
      <c r="AD264" s="12"/>
      <c r="AE264" s="12"/>
      <c r="AF264" s="12"/>
      <c r="AG264" s="12"/>
      <c r="AH264" s="12"/>
      <c r="AI264" s="12"/>
      <c r="AJ264" s="12"/>
      <c r="AK264" s="237"/>
      <c r="AL264" s="237"/>
      <c r="AM264" s="237"/>
      <c r="AN264" s="237"/>
      <c r="AO264" s="237"/>
      <c r="AP264" s="237"/>
      <c r="AQ264" s="237"/>
      <c r="AR264" s="237"/>
      <c r="AS264" s="237"/>
      <c r="AT264" s="237"/>
      <c r="AU264" s="237"/>
      <c r="AV264" s="237"/>
      <c r="AW264" s="237"/>
      <c r="AX264" s="237"/>
    </row>
    <row r="265" spans="1:50" ht="12" customHeight="1">
      <c r="Y265" s="12"/>
      <c r="Z265" s="12"/>
      <c r="AA265" s="12"/>
      <c r="AB265" s="12"/>
      <c r="AC265" s="12"/>
      <c r="AD265" s="12"/>
      <c r="AE265" s="12"/>
      <c r="AF265" s="12"/>
      <c r="AG265" s="12"/>
      <c r="AH265" s="12"/>
      <c r="AI265" s="12"/>
      <c r="AJ265" s="12"/>
      <c r="AK265" s="239"/>
      <c r="AL265" s="239"/>
      <c r="AM265" s="239"/>
      <c r="AN265" s="239"/>
      <c r="AO265" s="239"/>
      <c r="AP265" s="239"/>
      <c r="AQ265" s="239"/>
      <c r="AR265" s="239"/>
      <c r="AS265" s="239"/>
      <c r="AT265" s="239"/>
      <c r="AU265" s="239"/>
      <c r="AV265" s="239"/>
      <c r="AW265" s="239"/>
      <c r="AX265" s="239"/>
    </row>
    <row r="266" spans="1:50" ht="12" customHeight="1">
      <c r="Y266" s="12"/>
      <c r="Z266" s="12"/>
      <c r="AD266" s="13"/>
      <c r="AE266" s="13"/>
      <c r="AF266" s="13"/>
      <c r="AG266" s="13"/>
      <c r="AH266" s="13"/>
      <c r="AI266" s="13"/>
      <c r="AJ266" s="13"/>
      <c r="AK266" s="13"/>
      <c r="AL266" s="13"/>
      <c r="AM266" s="13"/>
      <c r="AN266" s="13"/>
      <c r="AO266" s="13"/>
      <c r="AP266" s="13"/>
      <c r="AQ266" s="13"/>
      <c r="AR266" s="13"/>
      <c r="AS266" s="13"/>
      <c r="AT266" s="13"/>
      <c r="AU266" s="13"/>
      <c r="AV266" s="13"/>
      <c r="AW266" s="13"/>
      <c r="AX266" s="13"/>
    </row>
    <row r="267" spans="1:50" ht="12" customHeight="1">
      <c r="A267" s="12" t="s">
        <v>35</v>
      </c>
      <c r="B267" s="12"/>
      <c r="C267" s="12"/>
      <c r="D267" s="12"/>
      <c r="E267" s="12"/>
      <c r="F267" s="12"/>
      <c r="G267" s="12"/>
      <c r="H267" s="12"/>
      <c r="I267" s="12"/>
      <c r="J267" s="12"/>
      <c r="K267" s="12"/>
      <c r="L267" s="12"/>
      <c r="M267" s="12"/>
      <c r="N267" s="12"/>
      <c r="O267" s="12"/>
      <c r="P267" s="12"/>
      <c r="Q267" s="12"/>
      <c r="R267" s="12"/>
      <c r="S267" s="12"/>
      <c r="T267" s="12"/>
      <c r="U267" s="12"/>
      <c r="V267" s="12"/>
      <c r="W267" s="12"/>
      <c r="Y267" s="12"/>
      <c r="Z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row>
    <row r="268" spans="1:50" ht="12" customHeight="1">
      <c r="A268" s="12"/>
      <c r="B268" s="12"/>
      <c r="C268" s="12" t="s">
        <v>189</v>
      </c>
      <c r="D268" s="12"/>
      <c r="E268" s="12"/>
      <c r="F268" s="12"/>
      <c r="G268" s="12"/>
      <c r="H268" s="12"/>
      <c r="I268" s="12"/>
      <c r="J268" s="12"/>
      <c r="K268" s="12"/>
      <c r="L268" s="12"/>
      <c r="M268" s="12"/>
      <c r="N268" s="12"/>
      <c r="O268" s="12"/>
      <c r="P268" s="12"/>
      <c r="Q268" s="12"/>
      <c r="R268" s="12"/>
      <c r="S268" s="12"/>
      <c r="T268" s="12"/>
      <c r="U268" s="12"/>
      <c r="V268" s="12"/>
      <c r="W268" s="12"/>
      <c r="Y268" s="13"/>
      <c r="Z268" s="13"/>
      <c r="AA268" s="12"/>
      <c r="AB268" s="12"/>
      <c r="AC268" s="227"/>
      <c r="AD268" s="227"/>
      <c r="AE268" s="227"/>
      <c r="AF268" s="227"/>
      <c r="AG268" s="227"/>
      <c r="AH268" s="227"/>
      <c r="AI268" s="227"/>
      <c r="AJ268" s="227"/>
      <c r="AK268" s="227"/>
      <c r="AL268" s="227"/>
      <c r="AM268" s="227"/>
      <c r="AN268" s="227"/>
      <c r="AO268" s="227"/>
      <c r="AP268" s="227"/>
      <c r="AQ268" s="227"/>
      <c r="AR268" s="227"/>
      <c r="AS268" s="227"/>
      <c r="AT268" s="227"/>
      <c r="AU268" s="227"/>
      <c r="AV268" s="227"/>
      <c r="AW268" s="227"/>
      <c r="AX268" s="227"/>
    </row>
    <row r="269" spans="1:50" ht="12" customHeight="1">
      <c r="A269" s="12"/>
      <c r="B269" s="12"/>
      <c r="C269" s="12" t="s">
        <v>190</v>
      </c>
      <c r="D269" s="12"/>
      <c r="E269" s="12"/>
      <c r="F269" s="12"/>
      <c r="G269" s="12"/>
      <c r="H269" s="12"/>
      <c r="I269" s="12"/>
      <c r="J269" s="12"/>
      <c r="K269" s="12"/>
      <c r="L269" s="12"/>
      <c r="M269" s="12"/>
      <c r="N269" s="12"/>
      <c r="O269" s="12"/>
      <c r="P269" s="12"/>
      <c r="Q269" s="12"/>
      <c r="R269" s="12"/>
      <c r="S269" s="12"/>
      <c r="T269" s="12"/>
      <c r="U269" s="12"/>
      <c r="V269" s="12"/>
      <c r="W269" s="12"/>
      <c r="Y269" s="13"/>
      <c r="Z269" s="13"/>
      <c r="AA269" s="12"/>
      <c r="AB269" s="12"/>
      <c r="AC269" s="227"/>
      <c r="AD269" s="227"/>
      <c r="AE269" s="227"/>
      <c r="AF269" s="227"/>
      <c r="AG269" s="227"/>
      <c r="AH269" s="227"/>
      <c r="AI269" s="227"/>
      <c r="AJ269" s="227"/>
      <c r="AK269" s="227"/>
      <c r="AL269" s="227"/>
      <c r="AM269" s="227"/>
      <c r="AN269" s="227"/>
      <c r="AO269" s="227"/>
      <c r="AP269" s="227"/>
      <c r="AQ269" s="227"/>
      <c r="AR269" s="227"/>
      <c r="AS269" s="227"/>
      <c r="AT269" s="227"/>
      <c r="AU269" s="227"/>
      <c r="AV269" s="227"/>
      <c r="AW269" s="227"/>
      <c r="AX269" s="227"/>
    </row>
    <row r="270" spans="1:50" ht="12" customHeight="1">
      <c r="A270" s="12"/>
      <c r="B270" s="12"/>
      <c r="C270" s="12" t="s">
        <v>72</v>
      </c>
      <c r="D270" s="12"/>
      <c r="E270" s="12"/>
      <c r="F270" s="12"/>
      <c r="G270" s="12"/>
      <c r="H270" s="12"/>
      <c r="I270" s="12"/>
      <c r="J270" s="12"/>
      <c r="K270" s="12"/>
      <c r="L270" s="12"/>
      <c r="M270" s="12"/>
      <c r="N270" s="12"/>
      <c r="O270" s="12"/>
      <c r="P270" s="12"/>
      <c r="Q270" s="12"/>
      <c r="R270" s="12"/>
      <c r="S270" s="12"/>
      <c r="T270" s="12"/>
      <c r="U270" s="12"/>
      <c r="V270" s="12"/>
      <c r="W270" s="12"/>
      <c r="X270" s="13"/>
      <c r="Y270" s="13"/>
      <c r="Z270" s="13"/>
      <c r="AA270" s="12"/>
      <c r="AB270" s="12"/>
      <c r="AC270" s="227"/>
      <c r="AD270" s="227"/>
      <c r="AE270" s="227"/>
      <c r="AF270" s="227"/>
      <c r="AG270" s="227"/>
      <c r="AH270" s="227"/>
      <c r="AI270" s="227"/>
      <c r="AJ270" s="227"/>
      <c r="AK270" s="227"/>
      <c r="AL270" s="227"/>
      <c r="AM270" s="227"/>
      <c r="AN270" s="227"/>
      <c r="AO270" s="227"/>
      <c r="AP270" s="227"/>
      <c r="AQ270" s="227"/>
      <c r="AR270" s="227"/>
      <c r="AS270" s="227"/>
      <c r="AT270" s="227"/>
      <c r="AU270" s="227"/>
      <c r="AV270" s="227"/>
      <c r="AW270" s="227"/>
      <c r="AX270" s="227"/>
    </row>
    <row r="271" spans="1:50" ht="12" customHeight="1">
      <c r="A271" s="12"/>
      <c r="B271" s="12"/>
      <c r="C271" s="12" t="s">
        <v>191</v>
      </c>
      <c r="D271" s="12"/>
      <c r="E271" s="12"/>
      <c r="F271" s="12"/>
      <c r="G271" s="12"/>
      <c r="H271" s="12"/>
      <c r="I271" s="12"/>
      <c r="J271" s="12"/>
      <c r="K271" s="12"/>
      <c r="L271" s="12"/>
      <c r="M271" s="12"/>
      <c r="N271" s="12"/>
      <c r="O271" s="12"/>
      <c r="P271" s="12"/>
      <c r="Q271" s="12"/>
      <c r="R271" s="12"/>
      <c r="S271" s="12"/>
      <c r="T271" s="12"/>
      <c r="U271" s="12"/>
      <c r="V271" s="12"/>
      <c r="W271" s="12"/>
      <c r="Y271" s="13"/>
      <c r="Z271" s="13"/>
      <c r="AA271" s="12"/>
      <c r="AB271" s="12"/>
      <c r="AC271" s="227"/>
      <c r="AD271" s="227"/>
      <c r="AE271" s="227"/>
      <c r="AF271" s="227"/>
      <c r="AG271" s="227"/>
      <c r="AH271" s="227"/>
      <c r="AI271" s="227"/>
      <c r="AJ271" s="227"/>
      <c r="AK271" s="227"/>
      <c r="AL271" s="227"/>
      <c r="AM271" s="227"/>
      <c r="AN271" s="227"/>
      <c r="AO271" s="227"/>
      <c r="AP271" s="227"/>
      <c r="AQ271" s="227"/>
      <c r="AR271" s="227"/>
      <c r="AS271" s="227"/>
      <c r="AT271" s="227"/>
      <c r="AU271" s="227"/>
      <c r="AV271" s="227"/>
      <c r="AW271" s="227"/>
      <c r="AX271" s="227"/>
    </row>
    <row r="272" spans="1:50" ht="12" customHeight="1">
      <c r="A272" s="12"/>
      <c r="B272" s="12"/>
      <c r="C272" s="12" t="s">
        <v>192</v>
      </c>
      <c r="D272" s="12"/>
      <c r="E272" s="12"/>
      <c r="F272" s="12"/>
      <c r="G272" s="12"/>
      <c r="H272" s="12"/>
      <c r="I272" s="12"/>
      <c r="J272" s="12"/>
      <c r="K272" s="12"/>
      <c r="L272" s="12"/>
      <c r="M272" s="12"/>
      <c r="N272" s="12"/>
      <c r="O272" s="12"/>
      <c r="P272" s="12"/>
      <c r="Q272" s="12"/>
      <c r="R272" s="12"/>
      <c r="S272" s="12"/>
      <c r="T272" s="12"/>
      <c r="U272" s="12"/>
      <c r="V272" s="12"/>
      <c r="W272" s="12"/>
      <c r="X272" s="12"/>
      <c r="Y272" s="13"/>
      <c r="Z272" s="13"/>
      <c r="AA272" s="12"/>
      <c r="AB272" s="12"/>
      <c r="AC272" s="227"/>
      <c r="AD272" s="227"/>
      <c r="AE272" s="227"/>
      <c r="AF272" s="227"/>
      <c r="AG272" s="227"/>
      <c r="AH272" s="227"/>
      <c r="AI272" s="227"/>
      <c r="AJ272" s="227"/>
      <c r="AK272" s="227"/>
      <c r="AL272" s="227"/>
      <c r="AM272" s="227"/>
      <c r="AN272" s="227"/>
      <c r="AO272" s="227"/>
      <c r="AP272" s="227"/>
      <c r="AQ272" s="227"/>
      <c r="AR272" s="227"/>
      <c r="AS272" s="227"/>
      <c r="AT272" s="227"/>
      <c r="AU272" s="227"/>
      <c r="AV272" s="227"/>
      <c r="AW272" s="227"/>
      <c r="AX272" s="227"/>
    </row>
    <row r="273" spans="1:50" ht="12"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2"/>
      <c r="Y273" s="13"/>
      <c r="Z273" s="1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row>
    <row r="274" spans="1:50" ht="12" customHeight="1">
      <c r="D274" s="13"/>
      <c r="E274" s="13"/>
      <c r="F274" s="13"/>
      <c r="G274" s="13"/>
      <c r="H274" s="13"/>
      <c r="I274" s="13"/>
      <c r="J274" s="13"/>
      <c r="K274" s="13"/>
      <c r="L274" s="13"/>
      <c r="M274" s="13"/>
      <c r="N274" s="13"/>
      <c r="O274" s="13"/>
      <c r="P274" s="13"/>
      <c r="Q274" s="13"/>
      <c r="R274" s="13"/>
      <c r="S274" s="13"/>
      <c r="T274" s="13"/>
      <c r="U274" s="13"/>
      <c r="V274" s="13"/>
      <c r="W274" s="13"/>
      <c r="X274" s="12"/>
      <c r="Y274" s="13"/>
      <c r="Z274" s="1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row>
    <row r="275" spans="1:50" ht="12"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12"/>
      <c r="Y275" s="13"/>
      <c r="Z275" s="1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row>
    <row r="276" spans="1:50" ht="12"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12"/>
      <c r="Y276" s="13"/>
      <c r="Z276" s="1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row>
    <row r="277" spans="1:50" ht="12" customHeight="1">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12"/>
      <c r="Y277" s="13"/>
      <c r="Z277" s="1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row>
    <row r="278" spans="1:50" ht="12" customHeight="1">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13"/>
      <c r="Y278" s="13"/>
      <c r="Z278" s="1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row>
    <row r="279" spans="1:50" ht="12" customHeight="1">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13"/>
      <c r="Y279" s="13"/>
      <c r="Z279" s="1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row>
    <row r="280" spans="1:50" ht="12" customHeight="1">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22"/>
      <c r="Y280" s="13"/>
      <c r="Z280" s="1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row>
    <row r="281" spans="1:50" ht="12" customHeight="1">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22"/>
      <c r="Y281" s="13"/>
      <c r="Z281" s="1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row>
    <row r="282" spans="1:50" ht="12" customHeight="1">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13"/>
      <c r="Z282" s="1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row>
    <row r="283" spans="1:50" ht="12" customHeight="1">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13"/>
      <c r="Z283" s="1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row>
    <row r="284" spans="1:50" ht="12" customHeight="1">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13"/>
      <c r="Z284" s="1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row>
    <row r="285" spans="1:50" ht="12" customHeight="1">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13"/>
      <c r="Z285" s="1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row>
    <row r="286" spans="1:50" ht="12" customHeight="1">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13"/>
      <c r="Z286" s="1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row>
    <row r="287" spans="1:50" ht="12" customHeight="1">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13"/>
      <c r="Z287" s="1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row>
    <row r="288" spans="1:50" ht="12" customHeight="1">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13"/>
      <c r="Z288" s="1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row>
    <row r="289" spans="1:50" ht="12" customHeight="1">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13"/>
      <c r="Z289" s="1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row>
    <row r="290" spans="1:50" ht="12" customHeight="1">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13"/>
      <c r="Z290" s="1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row>
    <row r="291" spans="1:50" ht="12" customHeight="1">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13"/>
      <c r="Z291" s="1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row>
    <row r="292" spans="1:50" ht="12" customHeight="1">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13"/>
      <c r="Z292" s="1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row>
    <row r="293" spans="1:50" ht="12" customHeight="1">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13"/>
      <c r="Z293" s="1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row>
    <row r="294" spans="1:50" ht="12" customHeight="1">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13"/>
      <c r="Z294" s="1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row>
    <row r="295" spans="1:50" ht="12" customHeight="1">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13"/>
      <c r="Z295" s="1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row>
    <row r="296" spans="1:50" ht="12" customHeight="1">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13"/>
      <c r="Z296" s="1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row>
    <row r="297" spans="1:50" ht="12" customHeight="1">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12"/>
      <c r="Z297" s="12"/>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row>
    <row r="298" spans="1:50" ht="12" customHeight="1">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12"/>
      <c r="Z298" s="12"/>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row>
    <row r="299" spans="1:50" ht="12" customHeight="1">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12"/>
      <c r="Z299" s="12"/>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row>
    <row r="300" spans="1:50" ht="12" customHeight="1">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12"/>
      <c r="Z300" s="12"/>
    </row>
    <row r="301" spans="1:50" ht="12"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68"/>
      <c r="Y301" s="12"/>
      <c r="Z301" s="12"/>
    </row>
    <row r="302" spans="1:50" ht="12" customHeight="1">
      <c r="X302" s="68"/>
      <c r="Y302" s="12"/>
      <c r="Z302" s="12"/>
    </row>
    <row r="303" spans="1:50" ht="12" customHeight="1">
      <c r="X303" s="68"/>
      <c r="Y303" s="12"/>
      <c r="Z303" s="12"/>
    </row>
    <row r="304" spans="1:50" ht="12" customHeight="1">
      <c r="A304" s="24"/>
      <c r="B304" s="24"/>
      <c r="C304" s="37"/>
      <c r="D304" s="12"/>
      <c r="E304" s="12"/>
      <c r="F304" s="12"/>
      <c r="G304" s="12"/>
      <c r="H304" s="12"/>
      <c r="I304" s="12"/>
      <c r="J304" s="12"/>
      <c r="K304" s="12"/>
      <c r="L304" s="12"/>
      <c r="M304" s="12"/>
      <c r="N304" s="12"/>
      <c r="O304" s="12"/>
      <c r="P304" s="12"/>
      <c r="Q304" s="12"/>
      <c r="R304" s="12"/>
      <c r="S304" s="12"/>
      <c r="T304" s="12"/>
      <c r="U304" s="12"/>
      <c r="V304" s="12"/>
      <c r="W304" s="12"/>
      <c r="X304" s="68"/>
      <c r="Y304" s="12"/>
      <c r="Z304" s="12"/>
    </row>
    <row r="305" spans="1:50" ht="12" customHeight="1">
      <c r="A305" s="69"/>
      <c r="B305" s="12"/>
      <c r="C305" s="12"/>
      <c r="D305" s="12"/>
      <c r="E305" s="12"/>
      <c r="F305" s="12"/>
      <c r="G305" s="12"/>
      <c r="H305" s="12"/>
      <c r="I305" s="12"/>
      <c r="J305" s="12"/>
      <c r="K305" s="12"/>
      <c r="L305" s="12"/>
      <c r="M305" s="12"/>
      <c r="N305" s="12"/>
      <c r="O305" s="12"/>
      <c r="P305" s="12"/>
      <c r="Q305" s="12"/>
      <c r="R305" s="12"/>
      <c r="S305" s="12"/>
      <c r="T305" s="12"/>
      <c r="U305" s="12"/>
      <c r="V305" s="12"/>
      <c r="W305" s="12"/>
      <c r="X305" s="68"/>
      <c r="Y305" s="12"/>
      <c r="Z305" s="12"/>
    </row>
    <row r="306" spans="1:50" ht="12" customHeight="1">
      <c r="A306" s="69"/>
      <c r="B306" s="12"/>
      <c r="C306" s="12"/>
      <c r="D306" s="12"/>
      <c r="E306" s="12"/>
      <c r="F306" s="12"/>
      <c r="G306" s="12"/>
      <c r="H306" s="12"/>
      <c r="I306" s="12"/>
      <c r="J306" s="12"/>
      <c r="K306" s="12"/>
      <c r="L306" s="12"/>
      <c r="M306" s="12"/>
      <c r="N306" s="12"/>
      <c r="O306" s="12"/>
      <c r="P306" s="12"/>
      <c r="Q306" s="12"/>
      <c r="R306" s="12"/>
      <c r="S306" s="12"/>
      <c r="T306" s="12"/>
      <c r="U306" s="12"/>
      <c r="V306" s="12"/>
      <c r="W306" s="12"/>
      <c r="X306" s="13"/>
      <c r="Y306" s="12"/>
      <c r="Z306" s="12"/>
    </row>
    <row r="307" spans="1:50" ht="12" customHeight="1">
      <c r="A307" s="69"/>
      <c r="B307" s="12"/>
      <c r="C307" s="12"/>
      <c r="D307" s="12"/>
      <c r="E307" s="12"/>
      <c r="F307" s="12"/>
      <c r="G307" s="12"/>
      <c r="H307" s="12"/>
      <c r="I307" s="12"/>
      <c r="J307" s="12"/>
      <c r="K307" s="12"/>
      <c r="L307" s="12"/>
      <c r="M307" s="12"/>
      <c r="N307" s="12"/>
      <c r="O307" s="12"/>
      <c r="P307" s="12"/>
      <c r="Q307" s="12"/>
      <c r="R307" s="12"/>
      <c r="S307" s="12"/>
      <c r="T307" s="12"/>
      <c r="U307" s="12"/>
      <c r="V307" s="12"/>
      <c r="W307" s="12"/>
      <c r="Y307" s="12"/>
      <c r="Z307" s="12"/>
    </row>
    <row r="308" spans="1:50" ht="12" customHeight="1">
      <c r="A308" s="69"/>
      <c r="B308" s="12"/>
      <c r="C308" s="12"/>
      <c r="D308" s="12"/>
      <c r="E308" s="12"/>
      <c r="F308" s="12"/>
      <c r="G308" s="12"/>
      <c r="H308" s="12"/>
      <c r="I308" s="12"/>
      <c r="J308" s="12"/>
      <c r="K308" s="12"/>
      <c r="L308" s="12"/>
      <c r="M308" s="12"/>
      <c r="N308" s="12"/>
      <c r="O308" s="12"/>
      <c r="P308" s="12"/>
      <c r="Q308" s="12"/>
      <c r="R308" s="12"/>
      <c r="S308" s="12"/>
      <c r="T308" s="12"/>
      <c r="U308" s="12"/>
      <c r="V308" s="12"/>
      <c r="W308" s="12"/>
      <c r="Y308" s="12"/>
      <c r="Z308" s="12"/>
    </row>
    <row r="309" spans="1:50" ht="12" customHeight="1">
      <c r="A309" s="69"/>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50" ht="12" customHeight="1">
      <c r="A310" s="69"/>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50" ht="12" customHeight="1">
      <c r="A311" s="69"/>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50" ht="12" customHeight="1">
      <c r="A312" s="69"/>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50" ht="12" customHeight="1">
      <c r="A313" s="69"/>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50" ht="12" customHeight="1">
      <c r="A314" s="69"/>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50" ht="12" customHeight="1">
      <c r="A315" s="24"/>
      <c r="B315" s="24"/>
      <c r="C315" s="37"/>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50" ht="12" customHeight="1">
      <c r="A316" s="69"/>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row>
    <row r="317" spans="1:50" ht="12" customHeight="1">
      <c r="A317" s="69"/>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row>
    <row r="318" spans="1:50" ht="12" customHeight="1">
      <c r="A318" s="69"/>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row>
    <row r="319" spans="1:50" ht="12" customHeight="1">
      <c r="A319" s="69"/>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row>
    <row r="320" spans="1:50" ht="12" customHeight="1">
      <c r="A320" s="69"/>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row>
    <row r="321" spans="1:50" ht="12"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row>
    <row r="322" spans="1:50" ht="12" customHeight="1">
      <c r="A322" s="24"/>
      <c r="B322" s="24"/>
      <c r="C322" s="37"/>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row>
    <row r="323" spans="1:50" ht="12" customHeight="1">
      <c r="A323" s="69"/>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row>
    <row r="324" spans="1:50" ht="12" customHeight="1">
      <c r="A324" s="69"/>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row>
    <row r="325" spans="1:50" ht="12" customHeight="1">
      <c r="A325" s="69"/>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row>
    <row r="326" spans="1:50" ht="12" customHeight="1">
      <c r="A326" s="69"/>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row>
    <row r="327" spans="1:50" ht="12" customHeight="1">
      <c r="A327" s="69"/>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row>
    <row r="328" spans="1:50" ht="12" customHeight="1">
      <c r="A328" s="24"/>
      <c r="B328" s="24"/>
      <c r="C328" s="37"/>
      <c r="D328" s="12"/>
      <c r="E328" s="12"/>
      <c r="F328" s="12"/>
      <c r="G328" s="12"/>
      <c r="H328" s="12"/>
      <c r="I328" s="12"/>
      <c r="J328" s="12"/>
      <c r="K328" s="12"/>
      <c r="L328" s="12"/>
      <c r="M328" s="12"/>
      <c r="N328" s="12"/>
      <c r="O328" s="12"/>
      <c r="P328" s="12"/>
      <c r="Q328" s="12"/>
      <c r="R328" s="12"/>
      <c r="S328" s="12"/>
      <c r="T328" s="12"/>
      <c r="U328" s="12"/>
      <c r="V328" s="12"/>
      <c r="W328" s="12"/>
      <c r="X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row>
    <row r="329" spans="1:50" ht="12" customHeight="1">
      <c r="A329" s="69"/>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row>
    <row r="330" spans="1:50" ht="12" customHeight="1">
      <c r="A330" s="69"/>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row>
    <row r="331" spans="1:50" ht="12" customHeight="1">
      <c r="A331" s="69"/>
      <c r="B331" s="12"/>
      <c r="C331" s="12"/>
      <c r="D331" s="12"/>
      <c r="E331" s="12"/>
      <c r="F331" s="12"/>
      <c r="G331" s="12"/>
      <c r="H331" s="12"/>
      <c r="I331" s="12"/>
      <c r="J331" s="12"/>
      <c r="K331" s="12"/>
      <c r="L331" s="12"/>
      <c r="M331" s="12"/>
      <c r="N331" s="12"/>
      <c r="O331" s="12"/>
      <c r="P331" s="12"/>
      <c r="Q331" s="12"/>
      <c r="R331" s="12"/>
      <c r="S331" s="12"/>
      <c r="T331" s="12"/>
      <c r="U331" s="12"/>
      <c r="V331" s="12"/>
      <c r="W331" s="12"/>
      <c r="X331" s="12"/>
    </row>
    <row r="332" spans="1:50" ht="12"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row>
    <row r="333" spans="1:50" ht="12" customHeight="1">
      <c r="X333" s="12"/>
    </row>
    <row r="334" spans="1:50" ht="12" customHeight="1">
      <c r="X334" s="12"/>
      <c r="Y334" s="12"/>
      <c r="Z334" s="12"/>
    </row>
    <row r="335" spans="1:50" ht="12" customHeight="1">
      <c r="X335" s="12"/>
      <c r="Y335" s="12"/>
      <c r="Z335" s="12"/>
    </row>
    <row r="336" spans="1:50" ht="12" customHeight="1">
      <c r="X336" s="12"/>
    </row>
    <row r="337" spans="1:50" ht="12" customHeight="1">
      <c r="X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row>
    <row r="338" spans="1:50" ht="12" customHeight="1">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row>
    <row r="339" spans="1:50" ht="12"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row>
    <row r="340" spans="1:50" ht="12"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row>
    <row r="341" spans="1:50" ht="12"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row>
    <row r="344" spans="1:50" ht="12" customHeight="1">
      <c r="X344" s="12"/>
    </row>
    <row r="345" spans="1:50" ht="12" customHeight="1">
      <c r="X345" s="12"/>
    </row>
    <row r="346" spans="1:50" ht="12" customHeight="1">
      <c r="X346" s="12"/>
    </row>
  </sheetData>
  <sheetProtection sheet="1" objects="1" scenarios="1" selectLockedCells="1"/>
  <mergeCells count="274">
    <mergeCell ref="AC269:AX269"/>
    <mergeCell ref="AC270:AX270"/>
    <mergeCell ref="AC271:AX271"/>
    <mergeCell ref="AC272:AX272"/>
    <mergeCell ref="AC268:AX268"/>
    <mergeCell ref="AA249:AX249"/>
    <mergeCell ref="AK263:AX264"/>
    <mergeCell ref="AB143:AK144"/>
    <mergeCell ref="AC244:AX245"/>
    <mergeCell ref="AA234:AX238"/>
    <mergeCell ref="AC239:AX240"/>
    <mergeCell ref="AL222:AP222"/>
    <mergeCell ref="AQ222:AX222"/>
    <mergeCell ref="AC223:AX224"/>
    <mergeCell ref="AA226:AX229"/>
    <mergeCell ref="AA191:AX196"/>
    <mergeCell ref="AL181:AP181"/>
    <mergeCell ref="AO182:AP182"/>
    <mergeCell ref="AA202:AX204"/>
    <mergeCell ref="AO151:AP151"/>
    <mergeCell ref="AQ151:AX151"/>
    <mergeCell ref="AB149:AK150"/>
    <mergeCell ref="AL150:AP150"/>
    <mergeCell ref="AQ184:AX184"/>
    <mergeCell ref="B177:Q179"/>
    <mergeCell ref="AB176:AK177"/>
    <mergeCell ref="A245:X250"/>
    <mergeCell ref="A216:X218"/>
    <mergeCell ref="A220:X223"/>
    <mergeCell ref="AA209:AX212"/>
    <mergeCell ref="A231:X234"/>
    <mergeCell ref="AA215:AX217"/>
    <mergeCell ref="C227:X228"/>
    <mergeCell ref="C238:X241"/>
    <mergeCell ref="AA219:AX220"/>
    <mergeCell ref="A209:X215"/>
    <mergeCell ref="R183:T183"/>
    <mergeCell ref="U183:X183"/>
    <mergeCell ref="AA186:AX188"/>
    <mergeCell ref="B182:Q183"/>
    <mergeCell ref="AQ179:AX179"/>
    <mergeCell ref="A207:C207"/>
    <mergeCell ref="AT207:AX207"/>
    <mergeCell ref="C185:X186"/>
    <mergeCell ref="C188:X190"/>
    <mergeCell ref="AL179:AP179"/>
    <mergeCell ref="AL177:AP177"/>
    <mergeCell ref="U179:X179"/>
    <mergeCell ref="AQ182:AX182"/>
    <mergeCell ref="R176:T176"/>
    <mergeCell ref="U176:X176"/>
    <mergeCell ref="AL175:AP175"/>
    <mergeCell ref="AQ175:AX175"/>
    <mergeCell ref="AQ181:AX181"/>
    <mergeCell ref="AQ177:AX177"/>
    <mergeCell ref="AQ178:AX178"/>
    <mergeCell ref="AB173:AK175"/>
    <mergeCell ref="B137:X139"/>
    <mergeCell ref="AB121:AR124"/>
    <mergeCell ref="AA169:AX171"/>
    <mergeCell ref="C167:X168"/>
    <mergeCell ref="AL144:AP144"/>
    <mergeCell ref="AQ144:AX144"/>
    <mergeCell ref="AB145:AK146"/>
    <mergeCell ref="AL146:AP146"/>
    <mergeCell ref="AQ146:AX146"/>
    <mergeCell ref="AQ150:AX150"/>
    <mergeCell ref="A141:C141"/>
    <mergeCell ref="C163:X164"/>
    <mergeCell ref="B131:X132"/>
    <mergeCell ref="A143:B143"/>
    <mergeCell ref="C144:X145"/>
    <mergeCell ref="A146:B146"/>
    <mergeCell ref="A152:B152"/>
    <mergeCell ref="A158:X160"/>
    <mergeCell ref="AB125:AR126"/>
    <mergeCell ref="AQ153:AX153"/>
    <mergeCell ref="AA160:AX162"/>
    <mergeCell ref="AA164:AX167"/>
    <mergeCell ref="R93:X93"/>
    <mergeCell ref="AB93:AR94"/>
    <mergeCell ref="AB106:AR108"/>
    <mergeCell ref="M93:P93"/>
    <mergeCell ref="AB110:AR112"/>
    <mergeCell ref="B134:X135"/>
    <mergeCell ref="B128:X129"/>
    <mergeCell ref="AB117:AR118"/>
    <mergeCell ref="B116:X120"/>
    <mergeCell ref="B101:Z101"/>
    <mergeCell ref="B102:Z102"/>
    <mergeCell ref="B103:Z104"/>
    <mergeCell ref="AB96:AS99"/>
    <mergeCell ref="AB100:AS104"/>
    <mergeCell ref="B106:X110"/>
    <mergeCell ref="AB114:AR116"/>
    <mergeCell ref="B112:X115"/>
    <mergeCell ref="AB119:AR120"/>
    <mergeCell ref="AC129:AX132"/>
    <mergeCell ref="AW89:AX89"/>
    <mergeCell ref="AT89:AU89"/>
    <mergeCell ref="N88:P88"/>
    <mergeCell ref="R88:T88"/>
    <mergeCell ref="V88:X88"/>
    <mergeCell ref="AB90:AR92"/>
    <mergeCell ref="O91:P91"/>
    <mergeCell ref="N89:P89"/>
    <mergeCell ref="R89:T89"/>
    <mergeCell ref="V89:X89"/>
    <mergeCell ref="R82:T82"/>
    <mergeCell ref="V82:X82"/>
    <mergeCell ref="N84:P84"/>
    <mergeCell ref="R84:T84"/>
    <mergeCell ref="V84:X84"/>
    <mergeCell ref="B85:L86"/>
    <mergeCell ref="N86:P86"/>
    <mergeCell ref="R86:T86"/>
    <mergeCell ref="O92:P92"/>
    <mergeCell ref="V92:X92"/>
    <mergeCell ref="R91:T91"/>
    <mergeCell ref="B87:L88"/>
    <mergeCell ref="AN72:AP72"/>
    <mergeCell ref="AR72:AT72"/>
    <mergeCell ref="AV72:AX72"/>
    <mergeCell ref="AB67:AM68"/>
    <mergeCell ref="AN68:AP68"/>
    <mergeCell ref="AR68:AT68"/>
    <mergeCell ref="AR64:AT64"/>
    <mergeCell ref="N80:P80"/>
    <mergeCell ref="R80:T80"/>
    <mergeCell ref="V80:X80"/>
    <mergeCell ref="AN65:AP65"/>
    <mergeCell ref="AR65:AT65"/>
    <mergeCell ref="AV65:AX65"/>
    <mergeCell ref="AT73:AX73"/>
    <mergeCell ref="AV68:AX68"/>
    <mergeCell ref="AN70:AP70"/>
    <mergeCell ref="AR70:AT70"/>
    <mergeCell ref="AV70:AX70"/>
    <mergeCell ref="AN64:AP64"/>
    <mergeCell ref="AB77:AX78"/>
    <mergeCell ref="AB79:AX80"/>
    <mergeCell ref="AV63:AX63"/>
    <mergeCell ref="AN63:AP63"/>
    <mergeCell ref="AR63:AT63"/>
    <mergeCell ref="AB57:AM59"/>
    <mergeCell ref="AN59:AP59"/>
    <mergeCell ref="AR59:AT59"/>
    <mergeCell ref="AB60:AM61"/>
    <mergeCell ref="A62:X63"/>
    <mergeCell ref="B123:X125"/>
    <mergeCell ref="N77:P77"/>
    <mergeCell ref="R77:T77"/>
    <mergeCell ref="V77:X77"/>
    <mergeCell ref="N78:P78"/>
    <mergeCell ref="B81:M82"/>
    <mergeCell ref="N82:P82"/>
    <mergeCell ref="R78:T78"/>
    <mergeCell ref="V78:X78"/>
    <mergeCell ref="A73:C73"/>
    <mergeCell ref="D73:AS73"/>
    <mergeCell ref="AB75:AX76"/>
    <mergeCell ref="B121:X122"/>
    <mergeCell ref="V86:X86"/>
    <mergeCell ref="AV64:AX64"/>
    <mergeCell ref="AB71:AM72"/>
    <mergeCell ref="N44:X44"/>
    <mergeCell ref="AA44:AK44"/>
    <mergeCell ref="AN44:AX44"/>
    <mergeCell ref="T51:AX51"/>
    <mergeCell ref="AN61:AP61"/>
    <mergeCell ref="AR61:AT61"/>
    <mergeCell ref="A53:B53"/>
    <mergeCell ref="A55:B55"/>
    <mergeCell ref="C55:X56"/>
    <mergeCell ref="AR54:AX54"/>
    <mergeCell ref="AN55:AP55"/>
    <mergeCell ref="AR55:AT55"/>
    <mergeCell ref="AV55:AX55"/>
    <mergeCell ref="C58:X59"/>
    <mergeCell ref="AV59:AX59"/>
    <mergeCell ref="AV61:AX61"/>
    <mergeCell ref="A5:C5"/>
    <mergeCell ref="D5:AS5"/>
    <mergeCell ref="AT5:AX5"/>
    <mergeCell ref="H33:X33"/>
    <mergeCell ref="AI33:AM33"/>
    <mergeCell ref="AN33:AX33"/>
    <mergeCell ref="H30:X30"/>
    <mergeCell ref="AN30:AX30"/>
    <mergeCell ref="H31:X31"/>
    <mergeCell ref="AN31:AX31"/>
    <mergeCell ref="H28:X28"/>
    <mergeCell ref="AN28:AX28"/>
    <mergeCell ref="H29:X29"/>
    <mergeCell ref="AN29:AX29"/>
    <mergeCell ref="H11:X11"/>
    <mergeCell ref="H15:X15"/>
    <mergeCell ref="H17:X17"/>
    <mergeCell ref="H7:X7"/>
    <mergeCell ref="H9:X9"/>
    <mergeCell ref="AH7:AX7"/>
    <mergeCell ref="AH9:AX9"/>
    <mergeCell ref="D2:AA3"/>
    <mergeCell ref="AD2:AX3"/>
    <mergeCell ref="R173:T173"/>
    <mergeCell ref="U173:X173"/>
    <mergeCell ref="H26:X26"/>
    <mergeCell ref="AN26:AX26"/>
    <mergeCell ref="H27:X27"/>
    <mergeCell ref="AN27:AX27"/>
    <mergeCell ref="H24:X24"/>
    <mergeCell ref="AI24:AX24"/>
    <mergeCell ref="H25:X25"/>
    <mergeCell ref="AI25:AX25"/>
    <mergeCell ref="A42:K42"/>
    <mergeCell ref="N42:X42"/>
    <mergeCell ref="AA42:AK42"/>
    <mergeCell ref="AN42:AX42"/>
    <mergeCell ref="A41:K41"/>
    <mergeCell ref="N41:X41"/>
    <mergeCell ref="AA41:AK41"/>
    <mergeCell ref="AN41:AX41"/>
    <mergeCell ref="N39:X39"/>
    <mergeCell ref="AA39:AK39"/>
    <mergeCell ref="AN39:AX39"/>
    <mergeCell ref="N40:X40"/>
    <mergeCell ref="AA40:AK40"/>
    <mergeCell ref="AN40:AX40"/>
    <mergeCell ref="A198:X200"/>
    <mergeCell ref="AA197:AX200"/>
    <mergeCell ref="AC83:AX86"/>
    <mergeCell ref="H13:X13"/>
    <mergeCell ref="H32:X32"/>
    <mergeCell ref="AA230:AX231"/>
    <mergeCell ref="A96:Y99"/>
    <mergeCell ref="A45:C45"/>
    <mergeCell ref="D45:F45"/>
    <mergeCell ref="N45:X45"/>
    <mergeCell ref="AA45:AK45"/>
    <mergeCell ref="AN45:AX45"/>
    <mergeCell ref="A43:K43"/>
    <mergeCell ref="N43:X43"/>
    <mergeCell ref="AA43:AK43"/>
    <mergeCell ref="AN43:AX43"/>
    <mergeCell ref="N46:X46"/>
    <mergeCell ref="AA46:AK46"/>
    <mergeCell ref="AN46:AX46"/>
    <mergeCell ref="N48:X48"/>
    <mergeCell ref="AA48:AK48"/>
    <mergeCell ref="AN48:AX48"/>
    <mergeCell ref="K254:X254"/>
    <mergeCell ref="AK265:AX265"/>
    <mergeCell ref="A252:X253"/>
    <mergeCell ref="AK255:AV257"/>
    <mergeCell ref="AK258:AV258"/>
    <mergeCell ref="D141:AS141"/>
    <mergeCell ref="D207:AS207"/>
    <mergeCell ref="AQ147:AX147"/>
    <mergeCell ref="AQ148:AX148"/>
    <mergeCell ref="C153:X154"/>
    <mergeCell ref="AT141:AX141"/>
    <mergeCell ref="C156:X157"/>
    <mergeCell ref="C147:X148"/>
    <mergeCell ref="AA155:AX157"/>
    <mergeCell ref="A149:B149"/>
    <mergeCell ref="C150:X151"/>
    <mergeCell ref="AL148:AP148"/>
    <mergeCell ref="R179:T179"/>
    <mergeCell ref="B180:Q181"/>
    <mergeCell ref="R181:T181"/>
    <mergeCell ref="U181:X181"/>
    <mergeCell ref="AB180:AK181"/>
    <mergeCell ref="U192:X192"/>
    <mergeCell ref="B174:Q176"/>
  </mergeCells>
  <phoneticPr fontId="7" type="noConversion"/>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4" r:id="rId5" name="Drop Down 2">
              <controlPr defaultSize="0" autoLine="0" autoPict="0">
                <anchor moveWithCells="1">
                  <from>
                    <xdr:col>7</xdr:col>
                    <xdr:colOff>0</xdr:colOff>
                    <xdr:row>18</xdr:row>
                    <xdr:rowOff>142875</xdr:rowOff>
                  </from>
                  <to>
                    <xdr:col>33</xdr:col>
                    <xdr:colOff>9525</xdr:colOff>
                    <xdr:row>20</xdr:row>
                    <xdr:rowOff>38100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26</xdr:col>
                    <xdr:colOff>9525</xdr:colOff>
                    <xdr:row>81</xdr:row>
                    <xdr:rowOff>133350</xdr:rowOff>
                  </from>
                  <to>
                    <xdr:col>28</xdr:col>
                    <xdr:colOff>85725</xdr:colOff>
                    <xdr:row>83</xdr:row>
                    <xdr:rowOff>47625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26</xdr:col>
                    <xdr:colOff>9525</xdr:colOff>
                    <xdr:row>85</xdr:row>
                    <xdr:rowOff>123825</xdr:rowOff>
                  </from>
                  <to>
                    <xdr:col>28</xdr:col>
                    <xdr:colOff>85725</xdr:colOff>
                    <xdr:row>87</xdr:row>
                    <xdr:rowOff>38100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48</xdr:col>
                    <xdr:colOff>9525</xdr:colOff>
                    <xdr:row>92</xdr:row>
                    <xdr:rowOff>114300</xdr:rowOff>
                  </from>
                  <to>
                    <xdr:col>50</xdr:col>
                    <xdr:colOff>85725</xdr:colOff>
                    <xdr:row>94</xdr:row>
                    <xdr:rowOff>28575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48</xdr:col>
                    <xdr:colOff>9525</xdr:colOff>
                    <xdr:row>106</xdr:row>
                    <xdr:rowOff>123825</xdr:rowOff>
                  </from>
                  <to>
                    <xdr:col>50</xdr:col>
                    <xdr:colOff>85725</xdr:colOff>
                    <xdr:row>108</xdr:row>
                    <xdr:rowOff>38100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48</xdr:col>
                    <xdr:colOff>9525</xdr:colOff>
                    <xdr:row>90</xdr:row>
                    <xdr:rowOff>114300</xdr:rowOff>
                  </from>
                  <to>
                    <xdr:col>50</xdr:col>
                    <xdr:colOff>85725</xdr:colOff>
                    <xdr:row>92</xdr:row>
                    <xdr:rowOff>28575</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48</xdr:col>
                    <xdr:colOff>9525</xdr:colOff>
                    <xdr:row>110</xdr:row>
                    <xdr:rowOff>123825</xdr:rowOff>
                  </from>
                  <to>
                    <xdr:col>50</xdr:col>
                    <xdr:colOff>85725</xdr:colOff>
                    <xdr:row>112</xdr:row>
                    <xdr:rowOff>38100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48</xdr:col>
                    <xdr:colOff>9525</xdr:colOff>
                    <xdr:row>114</xdr:row>
                    <xdr:rowOff>123825</xdr:rowOff>
                  </from>
                  <to>
                    <xdr:col>50</xdr:col>
                    <xdr:colOff>85725</xdr:colOff>
                    <xdr:row>116</xdr:row>
                    <xdr:rowOff>38100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48</xdr:col>
                    <xdr:colOff>9525</xdr:colOff>
                    <xdr:row>116</xdr:row>
                    <xdr:rowOff>123825</xdr:rowOff>
                  </from>
                  <to>
                    <xdr:col>50</xdr:col>
                    <xdr:colOff>85725</xdr:colOff>
                    <xdr:row>118</xdr:row>
                    <xdr:rowOff>38100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48</xdr:col>
                    <xdr:colOff>9525</xdr:colOff>
                    <xdr:row>118</xdr:row>
                    <xdr:rowOff>123825</xdr:rowOff>
                  </from>
                  <to>
                    <xdr:col>50</xdr:col>
                    <xdr:colOff>85725</xdr:colOff>
                    <xdr:row>120</xdr:row>
                    <xdr:rowOff>38100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26</xdr:col>
                    <xdr:colOff>9525</xdr:colOff>
                    <xdr:row>127</xdr:row>
                    <xdr:rowOff>114300</xdr:rowOff>
                  </from>
                  <to>
                    <xdr:col>28</xdr:col>
                    <xdr:colOff>85725</xdr:colOff>
                    <xdr:row>129</xdr:row>
                    <xdr:rowOff>28575</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26</xdr:col>
                    <xdr:colOff>9525</xdr:colOff>
                    <xdr:row>131</xdr:row>
                    <xdr:rowOff>123825</xdr:rowOff>
                  </from>
                  <to>
                    <xdr:col>28</xdr:col>
                    <xdr:colOff>85725</xdr:colOff>
                    <xdr:row>133</xdr:row>
                    <xdr:rowOff>38100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0</xdr:col>
                    <xdr:colOff>0</xdr:colOff>
                    <xdr:row>165</xdr:row>
                    <xdr:rowOff>123825</xdr:rowOff>
                  </from>
                  <to>
                    <xdr:col>2</xdr:col>
                    <xdr:colOff>76200</xdr:colOff>
                    <xdr:row>167</xdr:row>
                    <xdr:rowOff>38100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0</xdr:col>
                    <xdr:colOff>0</xdr:colOff>
                    <xdr:row>183</xdr:row>
                    <xdr:rowOff>123825</xdr:rowOff>
                  </from>
                  <to>
                    <xdr:col>2</xdr:col>
                    <xdr:colOff>76200</xdr:colOff>
                    <xdr:row>185</xdr:row>
                    <xdr:rowOff>38100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0</xdr:col>
                    <xdr:colOff>0</xdr:colOff>
                    <xdr:row>186</xdr:row>
                    <xdr:rowOff>123825</xdr:rowOff>
                  </from>
                  <to>
                    <xdr:col>2</xdr:col>
                    <xdr:colOff>76200</xdr:colOff>
                    <xdr:row>188</xdr:row>
                    <xdr:rowOff>38100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0</xdr:col>
                    <xdr:colOff>0</xdr:colOff>
                    <xdr:row>190</xdr:row>
                    <xdr:rowOff>123825</xdr:rowOff>
                  </from>
                  <to>
                    <xdr:col>2</xdr:col>
                    <xdr:colOff>76200</xdr:colOff>
                    <xdr:row>192</xdr:row>
                    <xdr:rowOff>38100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26</xdr:col>
                    <xdr:colOff>0</xdr:colOff>
                    <xdr:row>220</xdr:row>
                    <xdr:rowOff>123825</xdr:rowOff>
                  </from>
                  <to>
                    <xdr:col>28</xdr:col>
                    <xdr:colOff>76200</xdr:colOff>
                    <xdr:row>222</xdr:row>
                    <xdr:rowOff>38100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26</xdr:col>
                    <xdr:colOff>0</xdr:colOff>
                    <xdr:row>221</xdr:row>
                    <xdr:rowOff>123825</xdr:rowOff>
                  </from>
                  <to>
                    <xdr:col>28</xdr:col>
                    <xdr:colOff>76200</xdr:colOff>
                    <xdr:row>223</xdr:row>
                    <xdr:rowOff>38100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0</xdr:col>
                    <xdr:colOff>0</xdr:colOff>
                    <xdr:row>267</xdr:row>
                    <xdr:rowOff>123825</xdr:rowOff>
                  </from>
                  <to>
                    <xdr:col>2</xdr:col>
                    <xdr:colOff>76200</xdr:colOff>
                    <xdr:row>269</xdr:row>
                    <xdr:rowOff>38100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0</xdr:col>
                    <xdr:colOff>0</xdr:colOff>
                    <xdr:row>266</xdr:row>
                    <xdr:rowOff>123825</xdr:rowOff>
                  </from>
                  <to>
                    <xdr:col>2</xdr:col>
                    <xdr:colOff>76200</xdr:colOff>
                    <xdr:row>268</xdr:row>
                    <xdr:rowOff>38100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0</xdr:col>
                    <xdr:colOff>0</xdr:colOff>
                    <xdr:row>268</xdr:row>
                    <xdr:rowOff>123825</xdr:rowOff>
                  </from>
                  <to>
                    <xdr:col>2</xdr:col>
                    <xdr:colOff>76200</xdr:colOff>
                    <xdr:row>270</xdr:row>
                    <xdr:rowOff>38100</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0</xdr:col>
                    <xdr:colOff>0</xdr:colOff>
                    <xdr:row>269</xdr:row>
                    <xdr:rowOff>123825</xdr:rowOff>
                  </from>
                  <to>
                    <xdr:col>2</xdr:col>
                    <xdr:colOff>76200</xdr:colOff>
                    <xdr:row>271</xdr:row>
                    <xdr:rowOff>38100</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0</xdr:col>
                    <xdr:colOff>0</xdr:colOff>
                    <xdr:row>270</xdr:row>
                    <xdr:rowOff>123825</xdr:rowOff>
                  </from>
                  <to>
                    <xdr:col>2</xdr:col>
                    <xdr:colOff>76200</xdr:colOff>
                    <xdr:row>272</xdr:row>
                    <xdr:rowOff>38100</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26</xdr:col>
                    <xdr:colOff>9525</xdr:colOff>
                    <xdr:row>267</xdr:row>
                    <xdr:rowOff>0</xdr:rowOff>
                  </from>
                  <to>
                    <xdr:col>28</xdr:col>
                    <xdr:colOff>85725</xdr:colOff>
                    <xdr:row>268</xdr:row>
                    <xdr:rowOff>66675</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26</xdr:col>
                    <xdr:colOff>9525</xdr:colOff>
                    <xdr:row>267</xdr:row>
                    <xdr:rowOff>123825</xdr:rowOff>
                  </from>
                  <to>
                    <xdr:col>28</xdr:col>
                    <xdr:colOff>85725</xdr:colOff>
                    <xdr:row>269</xdr:row>
                    <xdr:rowOff>38100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26</xdr:col>
                    <xdr:colOff>9525</xdr:colOff>
                    <xdr:row>268</xdr:row>
                    <xdr:rowOff>123825</xdr:rowOff>
                  </from>
                  <to>
                    <xdr:col>28</xdr:col>
                    <xdr:colOff>85725</xdr:colOff>
                    <xdr:row>270</xdr:row>
                    <xdr:rowOff>38100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26</xdr:col>
                    <xdr:colOff>9525</xdr:colOff>
                    <xdr:row>269</xdr:row>
                    <xdr:rowOff>123825</xdr:rowOff>
                  </from>
                  <to>
                    <xdr:col>28</xdr:col>
                    <xdr:colOff>85725</xdr:colOff>
                    <xdr:row>271</xdr:row>
                    <xdr:rowOff>38100</xdr:rowOff>
                  </to>
                </anchor>
              </controlPr>
            </control>
          </mc:Choice>
        </mc:AlternateContent>
        <mc:AlternateContent xmlns:mc="http://schemas.openxmlformats.org/markup-compatibility/2006">
          <mc:Choice Requires="x14">
            <control shapeId="3110" r:id="rId32" name="Check Box 38">
              <controlPr defaultSize="0" autoFill="0" autoLine="0" autoPict="0">
                <anchor moveWithCells="1">
                  <from>
                    <xdr:col>26</xdr:col>
                    <xdr:colOff>9525</xdr:colOff>
                    <xdr:row>270</xdr:row>
                    <xdr:rowOff>123825</xdr:rowOff>
                  </from>
                  <to>
                    <xdr:col>28</xdr:col>
                    <xdr:colOff>85725</xdr:colOff>
                    <xdr:row>272</xdr:row>
                    <xdr:rowOff>38100</xdr:rowOff>
                  </to>
                </anchor>
              </controlPr>
            </control>
          </mc:Choice>
        </mc:AlternateContent>
        <mc:AlternateContent xmlns:mc="http://schemas.openxmlformats.org/markup-compatibility/2006">
          <mc:Choice Requires="x14">
            <control shapeId="3124" r:id="rId33" name="Check Box 52">
              <controlPr defaultSize="0" autoFill="0" autoLine="0" autoPict="0">
                <anchor moveWithCells="1">
                  <from>
                    <xdr:col>48</xdr:col>
                    <xdr:colOff>9525</xdr:colOff>
                    <xdr:row>122</xdr:row>
                    <xdr:rowOff>123825</xdr:rowOff>
                  </from>
                  <to>
                    <xdr:col>50</xdr:col>
                    <xdr:colOff>85725</xdr:colOff>
                    <xdr:row>124</xdr:row>
                    <xdr:rowOff>38100</xdr:rowOff>
                  </to>
                </anchor>
              </controlPr>
            </control>
          </mc:Choice>
        </mc:AlternateContent>
        <mc:AlternateContent xmlns:mc="http://schemas.openxmlformats.org/markup-compatibility/2006">
          <mc:Choice Requires="x14">
            <control shapeId="3126" r:id="rId34" name="Check Box 54">
              <controlPr defaultSize="0" autoFill="0" autoLine="0" autoPict="0">
                <anchor moveWithCells="1">
                  <from>
                    <xdr:col>48</xdr:col>
                    <xdr:colOff>9525</xdr:colOff>
                    <xdr:row>124</xdr:row>
                    <xdr:rowOff>123825</xdr:rowOff>
                  </from>
                  <to>
                    <xdr:col>50</xdr:col>
                    <xdr:colOff>85725</xdr:colOff>
                    <xdr:row>126</xdr:row>
                    <xdr:rowOff>38100</xdr:rowOff>
                  </to>
                </anchor>
              </controlPr>
            </control>
          </mc:Choice>
        </mc:AlternateContent>
        <mc:AlternateContent xmlns:mc="http://schemas.openxmlformats.org/markup-compatibility/2006">
          <mc:Choice Requires="x14">
            <control shapeId="3133" r:id="rId35" name="Check Box 61">
              <controlPr defaultSize="0" autoFill="0" autoLine="0" autoPict="0">
                <anchor moveWithCells="1">
                  <from>
                    <xdr:col>48</xdr:col>
                    <xdr:colOff>9525</xdr:colOff>
                    <xdr:row>102</xdr:row>
                    <xdr:rowOff>123825</xdr:rowOff>
                  </from>
                  <to>
                    <xdr:col>50</xdr:col>
                    <xdr:colOff>85725</xdr:colOff>
                    <xdr:row>104</xdr:row>
                    <xdr:rowOff>38100</xdr:rowOff>
                  </to>
                </anchor>
              </controlPr>
            </control>
          </mc:Choice>
        </mc:AlternateContent>
        <mc:AlternateContent xmlns:mc="http://schemas.openxmlformats.org/markup-compatibility/2006">
          <mc:Choice Requires="x14">
            <control shapeId="3135" r:id="rId36" name="Check Box 63">
              <controlPr defaultSize="0" autoFill="0" autoLine="0" autoPict="0">
                <anchor moveWithCells="1">
                  <from>
                    <xdr:col>48</xdr:col>
                    <xdr:colOff>9525</xdr:colOff>
                    <xdr:row>96</xdr:row>
                    <xdr:rowOff>123825</xdr:rowOff>
                  </from>
                  <to>
                    <xdr:col>50</xdr:col>
                    <xdr:colOff>85725</xdr:colOff>
                    <xdr:row>98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M375"/>
  <sheetViews>
    <sheetView showGridLines="0" view="pageLayout" zoomScaleNormal="100" workbookViewId="0">
      <selection activeCell="H7" sqref="H7:X7"/>
    </sheetView>
  </sheetViews>
  <sheetFormatPr baseColWidth="10" defaultRowHeight="12" customHeight="1"/>
  <cols>
    <col min="1" max="32" width="1.7109375" style="31" customWidth="1"/>
    <col min="33" max="33" width="2.42578125" style="31" customWidth="1"/>
    <col min="34" max="50" width="1.7109375" style="31" customWidth="1"/>
    <col min="51" max="51" width="11.42578125" style="31"/>
    <col min="52" max="52" width="37.140625" style="31" hidden="1" customWidth="1"/>
    <col min="53" max="53" width="6.7109375" style="31" customWidth="1"/>
    <col min="54" max="64" width="6.7109375" style="31" hidden="1" customWidth="1"/>
    <col min="65"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499</v>
      </c>
    </row>
    <row r="5" spans="1:52" ht="12" customHeight="1">
      <c r="A5" s="204"/>
      <c r="B5" s="204"/>
      <c r="C5" s="204"/>
      <c r="D5" s="192" t="s">
        <v>293</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203"/>
      <c r="AU5" s="203"/>
      <c r="AV5" s="203"/>
      <c r="AW5" s="203"/>
      <c r="AX5" s="203"/>
      <c r="AZ5" s="107" t="s">
        <v>394</v>
      </c>
    </row>
    <row r="6" spans="1:52" ht="12" customHeight="1">
      <c r="A6" s="13" t="s">
        <v>463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2"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B7" s="13"/>
      <c r="AC7" s="13"/>
      <c r="AD7" s="35"/>
      <c r="AE7" s="13"/>
      <c r="AF7" s="7"/>
      <c r="AG7" s="7"/>
      <c r="AH7" s="208"/>
      <c r="AI7" s="208"/>
      <c r="AJ7" s="208"/>
      <c r="AK7" s="208"/>
      <c r="AL7" s="208"/>
      <c r="AM7" s="208"/>
      <c r="AN7" s="208"/>
      <c r="AO7" s="208"/>
      <c r="AP7" s="208"/>
      <c r="AQ7" s="208"/>
      <c r="AR7" s="208"/>
      <c r="AS7" s="208"/>
      <c r="AT7" s="208"/>
      <c r="AU7" s="208"/>
      <c r="AV7" s="208"/>
      <c r="AW7" s="208"/>
      <c r="AX7" s="208"/>
    </row>
    <row r="8" spans="1:52" ht="2.1" customHeight="1">
      <c r="A8" s="13"/>
      <c r="B8" s="13"/>
      <c r="C8" s="13"/>
      <c r="D8" s="13"/>
      <c r="E8" s="13"/>
      <c r="F8" s="13"/>
      <c r="G8" s="13"/>
      <c r="H8" s="13"/>
      <c r="I8" s="13"/>
      <c r="J8" s="36"/>
      <c r="K8" s="36"/>
      <c r="L8" s="36"/>
      <c r="M8" s="36"/>
      <c r="N8" s="36"/>
      <c r="O8" s="36"/>
      <c r="P8" s="36"/>
      <c r="Q8" s="36"/>
      <c r="R8" s="36"/>
      <c r="S8" s="36"/>
      <c r="T8" s="36"/>
      <c r="U8" s="36"/>
      <c r="V8" s="36"/>
      <c r="W8" s="36"/>
      <c r="X8" s="36"/>
      <c r="Y8" s="13"/>
      <c r="Z8" s="13"/>
      <c r="AA8" s="13"/>
      <c r="AB8" s="13"/>
      <c r="AC8" s="13"/>
      <c r="AD8" s="13"/>
      <c r="AE8" s="13"/>
      <c r="AF8" s="36"/>
      <c r="AG8" s="36"/>
      <c r="AH8" s="36"/>
      <c r="AI8" s="36"/>
      <c r="AJ8" s="36"/>
      <c r="AK8" s="36"/>
      <c r="AL8" s="36"/>
      <c r="AM8" s="36"/>
      <c r="AN8" s="36"/>
      <c r="AO8" s="36"/>
      <c r="AP8" s="36"/>
      <c r="AQ8" s="36"/>
      <c r="AR8" s="36"/>
      <c r="AS8" s="36"/>
      <c r="AT8" s="36"/>
      <c r="AU8" s="36"/>
      <c r="AV8" s="36"/>
      <c r="AW8" s="36"/>
      <c r="AX8" s="36"/>
    </row>
    <row r="9" spans="1:52"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B9" s="13"/>
      <c r="AC9" s="13"/>
      <c r="AD9" s="35"/>
      <c r="AE9" s="13"/>
      <c r="AF9" s="7"/>
      <c r="AG9" s="7"/>
      <c r="AH9" s="208"/>
      <c r="AI9" s="208"/>
      <c r="AJ9" s="208"/>
      <c r="AK9" s="208"/>
      <c r="AL9" s="208"/>
      <c r="AM9" s="208"/>
      <c r="AN9" s="208"/>
      <c r="AO9" s="208"/>
      <c r="AP9" s="208"/>
      <c r="AQ9" s="208"/>
      <c r="AR9" s="208"/>
      <c r="AS9" s="208"/>
      <c r="AT9" s="208"/>
      <c r="AU9" s="208"/>
      <c r="AV9" s="208"/>
      <c r="AW9" s="208"/>
      <c r="AX9" s="208"/>
    </row>
    <row r="10" spans="1:52" ht="2.1" customHeight="1">
      <c r="A10" s="13"/>
      <c r="B10" s="13"/>
      <c r="C10" s="13"/>
      <c r="D10" s="13"/>
      <c r="E10" s="13"/>
      <c r="F10" s="13"/>
      <c r="G10" s="13"/>
      <c r="H10" s="13"/>
      <c r="I10" s="13"/>
      <c r="J10" s="36"/>
      <c r="K10" s="36"/>
      <c r="L10" s="36"/>
      <c r="M10" s="36"/>
      <c r="N10" s="36"/>
      <c r="O10" s="36"/>
      <c r="P10" s="36"/>
      <c r="Q10" s="36"/>
      <c r="R10" s="36"/>
      <c r="S10" s="36"/>
      <c r="T10" s="36"/>
      <c r="U10" s="36"/>
      <c r="V10" s="36"/>
      <c r="W10" s="36"/>
      <c r="X10" s="36"/>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1:52" ht="2.1" customHeight="1">
      <c r="A12" s="13"/>
      <c r="B12" s="13"/>
      <c r="C12" s="13"/>
      <c r="D12" s="13"/>
      <c r="E12" s="13"/>
      <c r="F12" s="13"/>
      <c r="G12" s="13"/>
      <c r="H12" s="13"/>
      <c r="I12" s="13"/>
      <c r="J12" s="36"/>
      <c r="K12" s="36"/>
      <c r="L12" s="36"/>
      <c r="M12" s="36"/>
      <c r="N12" s="36"/>
      <c r="O12" s="36"/>
      <c r="P12" s="36"/>
      <c r="Q12" s="36"/>
      <c r="R12" s="36"/>
      <c r="S12" s="36"/>
      <c r="T12" s="36"/>
      <c r="U12" s="36"/>
      <c r="V12" s="36"/>
      <c r="W12" s="36"/>
      <c r="X12" s="36"/>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1:52"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2" ht="2.1" customHeight="1">
      <c r="A14" s="13"/>
      <c r="B14" s="13"/>
      <c r="C14" s="13"/>
      <c r="D14" s="13"/>
      <c r="E14" s="13"/>
      <c r="F14" s="13"/>
      <c r="G14" s="13"/>
      <c r="H14" s="13"/>
      <c r="I14" s="13"/>
      <c r="J14" s="36"/>
      <c r="K14" s="36"/>
      <c r="L14" s="36"/>
      <c r="M14" s="36"/>
      <c r="N14" s="36"/>
      <c r="O14" s="36"/>
      <c r="P14" s="36"/>
      <c r="Q14" s="36"/>
      <c r="R14" s="36"/>
      <c r="S14" s="36"/>
      <c r="T14" s="36"/>
      <c r="U14" s="36"/>
      <c r="V14" s="36"/>
      <c r="W14" s="36"/>
      <c r="X14" s="36"/>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row>
    <row r="15" spans="1:52"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2" ht="2.1" customHeight="1">
      <c r="A16" s="13"/>
      <c r="B16" s="13"/>
      <c r="C16" s="13"/>
      <c r="D16" s="13"/>
      <c r="E16" s="13"/>
      <c r="F16" s="13"/>
      <c r="G16" s="13"/>
      <c r="H16" s="13"/>
      <c r="I16" s="13"/>
      <c r="J16" s="36"/>
      <c r="K16" s="36"/>
      <c r="L16" s="36"/>
      <c r="M16" s="36"/>
      <c r="N16" s="36"/>
      <c r="O16" s="36"/>
      <c r="P16" s="36"/>
      <c r="Q16" s="36"/>
      <c r="R16" s="36"/>
      <c r="S16" s="36"/>
      <c r="T16" s="36"/>
      <c r="U16" s="36"/>
      <c r="V16" s="36"/>
      <c r="W16" s="36"/>
      <c r="X16" s="36"/>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1:50"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row>
    <row r="18" spans="1:50" ht="12"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1:50" ht="12" customHeight="1">
      <c r="A19" s="13" t="s">
        <v>66</v>
      </c>
      <c r="B19" s="13"/>
      <c r="C19" s="13"/>
      <c r="D19" s="13"/>
      <c r="E19" s="13"/>
      <c r="F19" s="13"/>
      <c r="G19" s="13"/>
      <c r="H19" s="36" t="s">
        <v>395</v>
      </c>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row>
    <row r="20" spans="1:50" ht="12" customHeight="1">
      <c r="A20" s="13" t="s">
        <v>129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ht="5.0999999999999996"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ht="12" customHeight="1">
      <c r="A22" s="37" t="s">
        <v>42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12"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ht="12" customHeight="1">
      <c r="A24" s="13" t="s">
        <v>125</v>
      </c>
      <c r="B24" s="13"/>
      <c r="C24" s="13"/>
      <c r="D24" s="13"/>
      <c r="E24" s="13"/>
      <c r="F24" s="13"/>
      <c r="G24" s="13"/>
      <c r="H24" s="206"/>
      <c r="I24" s="206"/>
      <c r="J24" s="206"/>
      <c r="K24" s="206"/>
      <c r="L24" s="206"/>
      <c r="M24" s="206"/>
      <c r="N24" s="206"/>
      <c r="O24" s="206"/>
      <c r="P24" s="206"/>
      <c r="Q24" s="206"/>
      <c r="R24" s="206"/>
      <c r="S24" s="206"/>
      <c r="T24" s="206"/>
      <c r="U24" s="206"/>
      <c r="V24" s="206"/>
      <c r="W24" s="206"/>
      <c r="X24" s="206"/>
      <c r="Y24" s="13"/>
      <c r="Z24" s="13"/>
      <c r="AA24" s="13"/>
      <c r="AB24" s="13"/>
      <c r="AC24" s="13"/>
      <c r="AD24" s="13"/>
      <c r="AE24" s="13"/>
      <c r="AF24" s="13"/>
      <c r="AG24" s="13"/>
      <c r="AH24" s="13"/>
      <c r="AI24" s="215" t="s">
        <v>211</v>
      </c>
      <c r="AJ24" s="215"/>
      <c r="AK24" s="215"/>
      <c r="AL24" s="215"/>
      <c r="AM24" s="215"/>
      <c r="AN24" s="215"/>
      <c r="AO24" s="215"/>
      <c r="AP24" s="215"/>
      <c r="AQ24" s="215"/>
      <c r="AR24" s="215"/>
      <c r="AS24" s="215"/>
      <c r="AT24" s="215"/>
      <c r="AU24" s="215"/>
      <c r="AV24" s="215"/>
      <c r="AW24" s="215"/>
      <c r="AX24" s="215"/>
    </row>
    <row r="25" spans="1:50" ht="12" customHeight="1">
      <c r="A25" s="13" t="s">
        <v>1</v>
      </c>
      <c r="B25" s="13"/>
      <c r="C25" s="13"/>
      <c r="D25" s="13"/>
      <c r="E25" s="13"/>
      <c r="F25" s="13"/>
      <c r="G25" s="13"/>
      <c r="H25" s="206"/>
      <c r="I25" s="206"/>
      <c r="J25" s="206"/>
      <c r="K25" s="206"/>
      <c r="L25" s="206"/>
      <c r="M25" s="206"/>
      <c r="N25" s="206"/>
      <c r="O25" s="206"/>
      <c r="P25" s="206"/>
      <c r="Q25" s="206"/>
      <c r="R25" s="206"/>
      <c r="S25" s="206"/>
      <c r="T25" s="206"/>
      <c r="U25" s="206"/>
      <c r="V25" s="206"/>
      <c r="W25" s="206"/>
      <c r="X25" s="206"/>
      <c r="Y25" s="22"/>
      <c r="Z25" s="22"/>
      <c r="AA25" s="22"/>
      <c r="AB25" s="13"/>
      <c r="AC25" s="13"/>
      <c r="AD25" s="13"/>
      <c r="AE25" s="13"/>
      <c r="AF25" s="13"/>
      <c r="AG25" s="13"/>
      <c r="AH25" s="13"/>
      <c r="AI25" s="215" t="s">
        <v>204</v>
      </c>
      <c r="AJ25" s="215"/>
      <c r="AK25" s="215"/>
      <c r="AL25" s="215"/>
      <c r="AM25" s="215"/>
      <c r="AN25" s="215"/>
      <c r="AO25" s="215"/>
      <c r="AP25" s="215"/>
      <c r="AQ25" s="215"/>
      <c r="AR25" s="215"/>
      <c r="AS25" s="215"/>
      <c r="AT25" s="215"/>
      <c r="AU25" s="215"/>
      <c r="AV25" s="215"/>
      <c r="AW25" s="215"/>
      <c r="AX25" s="215"/>
    </row>
    <row r="26" spans="1:50" ht="12" customHeight="1">
      <c r="A26" s="13"/>
      <c r="B26" s="13"/>
      <c r="C26" s="13"/>
      <c r="D26" s="13"/>
      <c r="E26" s="13"/>
      <c r="F26" s="13"/>
      <c r="G26" s="13"/>
      <c r="H26" s="206"/>
      <c r="I26" s="206"/>
      <c r="J26" s="206"/>
      <c r="K26" s="206"/>
      <c r="L26" s="206"/>
      <c r="M26" s="206"/>
      <c r="N26" s="206"/>
      <c r="O26" s="206"/>
      <c r="P26" s="206"/>
      <c r="Q26" s="206"/>
      <c r="R26" s="206"/>
      <c r="S26" s="206"/>
      <c r="T26" s="206"/>
      <c r="U26" s="206"/>
      <c r="V26" s="206"/>
      <c r="W26" s="206"/>
      <c r="X26" s="206"/>
      <c r="Y26" s="22"/>
      <c r="Z26" s="22"/>
      <c r="AA26" s="22"/>
      <c r="AB26" s="13"/>
      <c r="AC26" s="13"/>
      <c r="AD26" s="13"/>
      <c r="AE26" s="13"/>
      <c r="AF26" s="13"/>
      <c r="AG26" s="13"/>
      <c r="AH26" s="13"/>
      <c r="AI26" s="13" t="s">
        <v>212</v>
      </c>
      <c r="AJ26" s="84"/>
      <c r="AK26" s="75"/>
      <c r="AL26" s="85" t="s">
        <v>240</v>
      </c>
      <c r="AM26" s="13"/>
      <c r="AN26" s="205"/>
      <c r="AO26" s="205"/>
      <c r="AP26" s="205"/>
      <c r="AQ26" s="205"/>
      <c r="AR26" s="205"/>
      <c r="AS26" s="205"/>
      <c r="AT26" s="205"/>
      <c r="AU26" s="205"/>
      <c r="AV26" s="205"/>
      <c r="AW26" s="205"/>
      <c r="AX26" s="205"/>
    </row>
    <row r="27" spans="1:50" ht="12" customHeight="1">
      <c r="A27" s="13" t="s">
        <v>2</v>
      </c>
      <c r="B27" s="13"/>
      <c r="C27" s="13"/>
      <c r="D27" s="13"/>
      <c r="E27" s="13"/>
      <c r="F27" s="13"/>
      <c r="G27" s="13"/>
      <c r="H27" s="206"/>
      <c r="I27" s="206"/>
      <c r="J27" s="206"/>
      <c r="K27" s="206"/>
      <c r="L27" s="206"/>
      <c r="M27" s="206"/>
      <c r="N27" s="206"/>
      <c r="O27" s="206"/>
      <c r="P27" s="206"/>
      <c r="Q27" s="206"/>
      <c r="R27" s="206"/>
      <c r="S27" s="206"/>
      <c r="T27" s="206"/>
      <c r="U27" s="206"/>
      <c r="V27" s="206"/>
      <c r="W27" s="206"/>
      <c r="X27" s="206"/>
      <c r="Y27" s="22"/>
      <c r="Z27" s="22"/>
      <c r="AA27" s="22"/>
      <c r="AB27" s="13"/>
      <c r="AC27" s="13"/>
      <c r="AD27" s="13"/>
      <c r="AE27" s="13"/>
      <c r="AF27" s="13"/>
      <c r="AG27" s="7"/>
      <c r="AH27" s="7"/>
      <c r="AI27" s="13"/>
      <c r="AJ27" s="57"/>
      <c r="AK27" s="7"/>
      <c r="AL27" s="42" t="s">
        <v>241</v>
      </c>
      <c r="AM27" s="13"/>
      <c r="AN27" s="205"/>
      <c r="AO27" s="205"/>
      <c r="AP27" s="205"/>
      <c r="AQ27" s="205"/>
      <c r="AR27" s="205"/>
      <c r="AS27" s="205"/>
      <c r="AT27" s="205"/>
      <c r="AU27" s="205"/>
      <c r="AV27" s="205"/>
      <c r="AW27" s="205"/>
      <c r="AX27" s="205"/>
    </row>
    <row r="28" spans="1:50" ht="12" customHeight="1">
      <c r="A28" s="13" t="s">
        <v>3</v>
      </c>
      <c r="B28" s="13"/>
      <c r="C28" s="13"/>
      <c r="D28" s="13"/>
      <c r="E28" s="13"/>
      <c r="F28" s="13"/>
      <c r="G28" s="13"/>
      <c r="H28" s="206"/>
      <c r="I28" s="206"/>
      <c r="J28" s="206"/>
      <c r="K28" s="206"/>
      <c r="L28" s="206"/>
      <c r="M28" s="206"/>
      <c r="N28" s="206"/>
      <c r="O28" s="206"/>
      <c r="P28" s="206"/>
      <c r="Q28" s="206"/>
      <c r="R28" s="206"/>
      <c r="S28" s="206"/>
      <c r="T28" s="206"/>
      <c r="U28" s="206"/>
      <c r="V28" s="206"/>
      <c r="W28" s="206"/>
      <c r="X28" s="206"/>
      <c r="Y28" s="22"/>
      <c r="Z28" s="22"/>
      <c r="AA28" s="22"/>
      <c r="AB28" s="13"/>
      <c r="AC28" s="13"/>
      <c r="AD28" s="13"/>
      <c r="AE28" s="13"/>
      <c r="AF28" s="13"/>
      <c r="AG28" s="7"/>
      <c r="AH28" s="7"/>
      <c r="AI28" s="13"/>
      <c r="AJ28" s="57"/>
      <c r="AK28" s="7"/>
      <c r="AL28" s="42" t="s">
        <v>242</v>
      </c>
      <c r="AM28" s="13"/>
      <c r="AN28" s="205"/>
      <c r="AO28" s="205"/>
      <c r="AP28" s="205"/>
      <c r="AQ28" s="205"/>
      <c r="AR28" s="205"/>
      <c r="AS28" s="205"/>
      <c r="AT28" s="205"/>
      <c r="AU28" s="205"/>
      <c r="AV28" s="205"/>
      <c r="AW28" s="205"/>
      <c r="AX28" s="205"/>
    </row>
    <row r="29" spans="1:50" ht="12" customHeight="1">
      <c r="A29" s="13" t="s">
        <v>4</v>
      </c>
      <c r="B29" s="13"/>
      <c r="C29" s="13"/>
      <c r="D29" s="13"/>
      <c r="E29" s="13"/>
      <c r="F29" s="13"/>
      <c r="G29" s="13"/>
      <c r="H29" s="206"/>
      <c r="I29" s="206"/>
      <c r="J29" s="206"/>
      <c r="K29" s="206"/>
      <c r="L29" s="206"/>
      <c r="M29" s="206"/>
      <c r="N29" s="206"/>
      <c r="O29" s="206"/>
      <c r="P29" s="206"/>
      <c r="Q29" s="206"/>
      <c r="R29" s="206"/>
      <c r="S29" s="206"/>
      <c r="T29" s="206"/>
      <c r="U29" s="206"/>
      <c r="V29" s="206"/>
      <c r="W29" s="206"/>
      <c r="X29" s="206"/>
      <c r="Y29" s="22"/>
      <c r="Z29" s="22"/>
      <c r="AA29" s="22"/>
      <c r="AB29" s="13"/>
      <c r="AC29" s="13"/>
      <c r="AD29" s="13"/>
      <c r="AE29" s="13"/>
      <c r="AF29" s="13"/>
      <c r="AG29" s="7"/>
      <c r="AH29" s="7"/>
      <c r="AI29" s="13"/>
      <c r="AJ29" s="57"/>
      <c r="AK29" s="7"/>
      <c r="AL29" s="42" t="s">
        <v>243</v>
      </c>
      <c r="AM29" s="13"/>
      <c r="AN29" s="205"/>
      <c r="AO29" s="205"/>
      <c r="AP29" s="205"/>
      <c r="AQ29" s="205"/>
      <c r="AR29" s="205"/>
      <c r="AS29" s="205"/>
      <c r="AT29" s="205"/>
      <c r="AU29" s="205"/>
      <c r="AV29" s="205"/>
      <c r="AW29" s="205"/>
      <c r="AX29" s="205"/>
    </row>
    <row r="30" spans="1:50" ht="12" customHeight="1">
      <c r="A30" s="13" t="s">
        <v>209</v>
      </c>
      <c r="B30" s="13"/>
      <c r="C30" s="13"/>
      <c r="D30" s="13"/>
      <c r="E30" s="13"/>
      <c r="F30" s="13"/>
      <c r="G30" s="13"/>
      <c r="H30" s="206"/>
      <c r="I30" s="206"/>
      <c r="J30" s="206"/>
      <c r="K30" s="206"/>
      <c r="L30" s="206"/>
      <c r="M30" s="206"/>
      <c r="N30" s="206"/>
      <c r="O30" s="206"/>
      <c r="P30" s="206"/>
      <c r="Q30" s="206"/>
      <c r="R30" s="206"/>
      <c r="S30" s="206"/>
      <c r="T30" s="206"/>
      <c r="U30" s="206"/>
      <c r="V30" s="206"/>
      <c r="W30" s="206"/>
      <c r="X30" s="206"/>
      <c r="Y30" s="22"/>
      <c r="Z30" s="22"/>
      <c r="AA30" s="22"/>
      <c r="AB30" s="13"/>
      <c r="AC30" s="13"/>
      <c r="AD30" s="13"/>
      <c r="AE30" s="13"/>
      <c r="AF30" s="13"/>
      <c r="AG30" s="7"/>
      <c r="AH30" s="7"/>
      <c r="AI30" s="13"/>
      <c r="AJ30" s="57"/>
      <c r="AK30" s="7"/>
      <c r="AL30" s="42" t="s">
        <v>244</v>
      </c>
      <c r="AM30" s="13"/>
      <c r="AN30" s="205"/>
      <c r="AO30" s="205"/>
      <c r="AP30" s="205"/>
      <c r="AQ30" s="205"/>
      <c r="AR30" s="205"/>
      <c r="AS30" s="205"/>
      <c r="AT30" s="205"/>
      <c r="AU30" s="205"/>
      <c r="AV30" s="205"/>
      <c r="AW30" s="205"/>
      <c r="AX30" s="205"/>
    </row>
    <row r="31" spans="1:50" ht="12" customHeight="1">
      <c r="A31" s="13" t="s">
        <v>198</v>
      </c>
      <c r="B31" s="13"/>
      <c r="C31" s="13"/>
      <c r="D31" s="13"/>
      <c r="E31" s="13"/>
      <c r="F31" s="13"/>
      <c r="G31" s="13"/>
      <c r="H31" s="206"/>
      <c r="I31" s="206"/>
      <c r="J31" s="206"/>
      <c r="K31" s="206"/>
      <c r="L31" s="206"/>
      <c r="M31" s="206"/>
      <c r="N31" s="206"/>
      <c r="O31" s="206"/>
      <c r="P31" s="206"/>
      <c r="Q31" s="206"/>
      <c r="R31" s="206"/>
      <c r="S31" s="206"/>
      <c r="T31" s="206"/>
      <c r="U31" s="206"/>
      <c r="V31" s="206"/>
      <c r="W31" s="206"/>
      <c r="X31" s="206"/>
      <c r="Y31" s="22"/>
      <c r="Z31" s="22"/>
      <c r="AA31" s="22"/>
      <c r="AB31" s="13"/>
      <c r="AC31" s="13"/>
      <c r="AD31" s="13"/>
      <c r="AE31" s="13"/>
      <c r="AF31" s="13"/>
      <c r="AG31" s="7"/>
      <c r="AH31" s="7"/>
      <c r="AI31" s="13"/>
      <c r="AJ31" s="57"/>
      <c r="AK31" s="7"/>
      <c r="AL31" s="42" t="s">
        <v>245</v>
      </c>
      <c r="AM31" s="13"/>
      <c r="AN31" s="205"/>
      <c r="AO31" s="205"/>
      <c r="AP31" s="205"/>
      <c r="AQ31" s="205"/>
      <c r="AR31" s="205"/>
      <c r="AS31" s="205"/>
      <c r="AT31" s="205"/>
      <c r="AU31" s="205"/>
      <c r="AV31" s="205"/>
      <c r="AW31" s="205"/>
      <c r="AX31" s="205"/>
    </row>
    <row r="32" spans="1:50" ht="12" customHeight="1">
      <c r="A32" s="13" t="s">
        <v>199</v>
      </c>
      <c r="B32" s="13"/>
      <c r="C32" s="13"/>
      <c r="D32" s="13"/>
      <c r="E32" s="13"/>
      <c r="F32" s="13"/>
      <c r="G32" s="13"/>
      <c r="H32" s="206"/>
      <c r="I32" s="206"/>
      <c r="J32" s="206"/>
      <c r="K32" s="206"/>
      <c r="L32" s="206"/>
      <c r="M32" s="206"/>
      <c r="N32" s="206"/>
      <c r="O32" s="206"/>
      <c r="P32" s="206"/>
      <c r="Q32" s="206"/>
      <c r="R32" s="206"/>
      <c r="S32" s="206"/>
      <c r="T32" s="206"/>
      <c r="U32" s="206"/>
      <c r="V32" s="206"/>
      <c r="W32" s="206"/>
      <c r="X32" s="206"/>
      <c r="Y32" s="22"/>
      <c r="Z32" s="22"/>
      <c r="AA32" s="22"/>
      <c r="AB32" s="13"/>
      <c r="AC32" s="13"/>
      <c r="AD32" s="13"/>
      <c r="AE32" s="13"/>
      <c r="AF32" s="13"/>
      <c r="AG32" s="7"/>
      <c r="AH32" s="7"/>
      <c r="AI32" s="13"/>
      <c r="AJ32" s="13"/>
      <c r="AK32" s="13"/>
      <c r="AL32" s="13"/>
      <c r="AM32" s="13"/>
      <c r="AN32" s="13"/>
      <c r="AO32" s="13"/>
      <c r="AP32" s="13"/>
      <c r="AQ32" s="13"/>
      <c r="AR32" s="13"/>
      <c r="AS32" s="13"/>
      <c r="AT32" s="13"/>
      <c r="AU32" s="13"/>
      <c r="AV32" s="13"/>
      <c r="AW32" s="13"/>
      <c r="AX32" s="13"/>
    </row>
    <row r="33" spans="1:51" ht="12" customHeight="1">
      <c r="A33" s="13" t="s">
        <v>369</v>
      </c>
      <c r="B33" s="13"/>
      <c r="C33" s="13"/>
      <c r="D33" s="13"/>
      <c r="E33" s="13"/>
      <c r="F33" s="13"/>
      <c r="G33" s="13"/>
      <c r="H33" s="206"/>
      <c r="I33" s="206"/>
      <c r="J33" s="206"/>
      <c r="K33" s="206"/>
      <c r="L33" s="206"/>
      <c r="M33" s="206"/>
      <c r="N33" s="206"/>
      <c r="O33" s="206"/>
      <c r="P33" s="206"/>
      <c r="Q33" s="206"/>
      <c r="R33" s="206"/>
      <c r="S33" s="206"/>
      <c r="T33" s="206"/>
      <c r="U33" s="206"/>
      <c r="V33" s="206"/>
      <c r="W33" s="206"/>
      <c r="X33" s="206"/>
      <c r="Y33" s="43"/>
      <c r="Z33" s="43"/>
      <c r="AA33" s="43"/>
      <c r="AB33" s="13"/>
      <c r="AC33" s="13"/>
      <c r="AD33" s="13"/>
      <c r="AE33" s="13"/>
      <c r="AF33" s="13"/>
      <c r="AG33" s="13"/>
      <c r="AH33" s="13"/>
      <c r="AI33" s="257" t="s">
        <v>130</v>
      </c>
      <c r="AJ33" s="257"/>
      <c r="AK33" s="257"/>
      <c r="AL33" s="257"/>
      <c r="AM33" s="257"/>
      <c r="AN33" s="219">
        <f>SUM(AN26:AX31)</f>
        <v>0</v>
      </c>
      <c r="AO33" s="219"/>
      <c r="AP33" s="219"/>
      <c r="AQ33" s="219"/>
      <c r="AR33" s="219"/>
      <c r="AS33" s="219"/>
      <c r="AT33" s="219"/>
      <c r="AU33" s="219"/>
      <c r="AV33" s="219"/>
      <c r="AW33" s="219"/>
      <c r="AX33" s="219"/>
    </row>
    <row r="34" spans="1:51" ht="5.0999999999999996" customHeight="1">
      <c r="A34" s="13"/>
      <c r="B34" s="13"/>
      <c r="C34" s="13"/>
      <c r="D34" s="13"/>
      <c r="E34" s="13"/>
      <c r="F34" s="13"/>
      <c r="G34" s="13"/>
      <c r="H34" s="13"/>
      <c r="I34" s="13"/>
      <c r="J34" s="44"/>
      <c r="K34" s="44"/>
      <c r="L34" s="44"/>
      <c r="M34" s="44"/>
      <c r="N34" s="44"/>
      <c r="O34" s="44"/>
      <c r="P34" s="44"/>
      <c r="Q34" s="44"/>
      <c r="R34" s="44"/>
      <c r="S34" s="44"/>
      <c r="T34" s="44"/>
      <c r="U34" s="44"/>
      <c r="V34" s="44"/>
      <c r="W34" s="44"/>
      <c r="X34" s="44"/>
      <c r="Y34" s="43"/>
      <c r="Z34" s="43"/>
      <c r="AA34" s="43"/>
      <c r="AB34" s="13"/>
      <c r="AC34" s="13"/>
      <c r="AD34" s="13"/>
      <c r="AE34" s="13"/>
      <c r="AF34" s="13"/>
      <c r="AG34" s="13"/>
      <c r="AH34" s="13"/>
      <c r="AI34" s="13"/>
      <c r="AJ34" s="13"/>
      <c r="AK34" s="13"/>
      <c r="AL34" s="13"/>
      <c r="AM34" s="13"/>
      <c r="AN34" s="13"/>
      <c r="AO34" s="13"/>
      <c r="AP34" s="13"/>
      <c r="AQ34" s="13"/>
      <c r="AR34" s="13"/>
      <c r="AS34" s="13"/>
      <c r="AT34" s="13"/>
      <c r="AU34" s="13"/>
      <c r="AV34" s="13"/>
      <c r="AW34" s="13"/>
      <c r="AX34" s="13"/>
    </row>
    <row r="35" spans="1:51" ht="12" customHeight="1">
      <c r="A35" s="37" t="s">
        <v>246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row>
    <row r="36" spans="1:51" ht="12"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1" ht="12" customHeight="1">
      <c r="A37" s="37" t="s">
        <v>203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51" ht="5.0999999999999996"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51" ht="12" customHeight="1">
      <c r="A39" s="13"/>
      <c r="B39" s="13"/>
      <c r="C39" s="13"/>
      <c r="D39" s="13"/>
      <c r="E39" s="13"/>
      <c r="F39" s="13"/>
      <c r="G39" s="13"/>
      <c r="H39" s="13"/>
      <c r="I39" s="22"/>
      <c r="J39" s="22"/>
      <c r="K39" s="22"/>
      <c r="L39" s="22"/>
      <c r="M39" s="22"/>
      <c r="N39" s="210" t="s">
        <v>5</v>
      </c>
      <c r="O39" s="210"/>
      <c r="P39" s="210"/>
      <c r="Q39" s="210"/>
      <c r="R39" s="210"/>
      <c r="S39" s="210"/>
      <c r="T39" s="210"/>
      <c r="U39" s="210"/>
      <c r="V39" s="210"/>
      <c r="W39" s="210"/>
      <c r="X39" s="210"/>
      <c r="Y39" s="22"/>
      <c r="Z39" s="22"/>
      <c r="AA39" s="210" t="s">
        <v>6</v>
      </c>
      <c r="AB39" s="210"/>
      <c r="AC39" s="210"/>
      <c r="AD39" s="210"/>
      <c r="AE39" s="210"/>
      <c r="AF39" s="210"/>
      <c r="AG39" s="210"/>
      <c r="AH39" s="210"/>
      <c r="AI39" s="210"/>
      <c r="AJ39" s="210"/>
      <c r="AK39" s="210"/>
      <c r="AL39" s="22"/>
      <c r="AM39" s="22"/>
      <c r="AN39" s="210" t="s">
        <v>136</v>
      </c>
      <c r="AO39" s="210"/>
      <c r="AP39" s="210"/>
      <c r="AQ39" s="210"/>
      <c r="AR39" s="210"/>
      <c r="AS39" s="210"/>
      <c r="AT39" s="210"/>
      <c r="AU39" s="210"/>
      <c r="AV39" s="210"/>
      <c r="AW39" s="210"/>
      <c r="AX39" s="210"/>
      <c r="AY39" s="22"/>
    </row>
    <row r="40" spans="1:51" ht="12" customHeight="1">
      <c r="A40" s="13" t="s">
        <v>210</v>
      </c>
      <c r="B40" s="13"/>
      <c r="C40" s="13"/>
      <c r="D40" s="13"/>
      <c r="E40" s="13"/>
      <c r="F40" s="13"/>
      <c r="G40" s="13"/>
      <c r="H40" s="13"/>
      <c r="I40" s="22"/>
      <c r="J40" s="22"/>
      <c r="K40" s="22"/>
      <c r="L40" s="22"/>
      <c r="M40" s="45"/>
      <c r="N40" s="207">
        <f>SUM(AA40,AN40)</f>
        <v>0</v>
      </c>
      <c r="O40" s="207"/>
      <c r="P40" s="207"/>
      <c r="Q40" s="207"/>
      <c r="R40" s="207"/>
      <c r="S40" s="207"/>
      <c r="T40" s="207"/>
      <c r="U40" s="207"/>
      <c r="V40" s="207"/>
      <c r="W40" s="207"/>
      <c r="X40" s="207"/>
      <c r="Y40" s="46"/>
      <c r="Z40" s="46"/>
      <c r="AA40" s="205"/>
      <c r="AB40" s="205"/>
      <c r="AC40" s="205"/>
      <c r="AD40" s="205"/>
      <c r="AE40" s="205"/>
      <c r="AF40" s="205"/>
      <c r="AG40" s="205"/>
      <c r="AH40" s="205"/>
      <c r="AI40" s="205"/>
      <c r="AJ40" s="205"/>
      <c r="AK40" s="205"/>
      <c r="AL40" s="47"/>
      <c r="AM40" s="47"/>
      <c r="AN40" s="205"/>
      <c r="AO40" s="205"/>
      <c r="AP40" s="205"/>
      <c r="AQ40" s="205"/>
      <c r="AR40" s="205"/>
      <c r="AS40" s="205"/>
      <c r="AT40" s="205"/>
      <c r="AU40" s="205"/>
      <c r="AV40" s="205"/>
      <c r="AW40" s="205"/>
      <c r="AX40" s="205"/>
    </row>
    <row r="41" spans="1:51" ht="12" customHeight="1">
      <c r="A41" s="206"/>
      <c r="B41" s="206"/>
      <c r="C41" s="206"/>
      <c r="D41" s="206"/>
      <c r="E41" s="206"/>
      <c r="F41" s="206"/>
      <c r="G41" s="206"/>
      <c r="H41" s="206"/>
      <c r="I41" s="206"/>
      <c r="J41" s="206"/>
      <c r="K41" s="206"/>
      <c r="L41" s="22"/>
      <c r="M41" s="45"/>
      <c r="N41" s="207">
        <f>SUM(AA41,AN41)</f>
        <v>0</v>
      </c>
      <c r="O41" s="207"/>
      <c r="P41" s="207"/>
      <c r="Q41" s="207"/>
      <c r="R41" s="207"/>
      <c r="S41" s="207"/>
      <c r="T41" s="207"/>
      <c r="U41" s="207"/>
      <c r="V41" s="207"/>
      <c r="W41" s="207"/>
      <c r="X41" s="207"/>
      <c r="Y41" s="46"/>
      <c r="Z41" s="46"/>
      <c r="AA41" s="205"/>
      <c r="AB41" s="205"/>
      <c r="AC41" s="205"/>
      <c r="AD41" s="205"/>
      <c r="AE41" s="205"/>
      <c r="AF41" s="205"/>
      <c r="AG41" s="205"/>
      <c r="AH41" s="205"/>
      <c r="AI41" s="205"/>
      <c r="AJ41" s="205"/>
      <c r="AK41" s="205"/>
      <c r="AL41" s="47"/>
      <c r="AM41" s="47"/>
      <c r="AN41" s="205"/>
      <c r="AO41" s="205"/>
      <c r="AP41" s="205"/>
      <c r="AQ41" s="205"/>
      <c r="AR41" s="205"/>
      <c r="AS41" s="205"/>
      <c r="AT41" s="205"/>
      <c r="AU41" s="205"/>
      <c r="AV41" s="205"/>
      <c r="AW41" s="205"/>
      <c r="AX41" s="205"/>
    </row>
    <row r="42" spans="1:51" ht="12" customHeight="1">
      <c r="A42" s="206"/>
      <c r="B42" s="206"/>
      <c r="C42" s="206"/>
      <c r="D42" s="206"/>
      <c r="E42" s="206"/>
      <c r="F42" s="206"/>
      <c r="G42" s="206"/>
      <c r="H42" s="206"/>
      <c r="I42" s="206"/>
      <c r="J42" s="206"/>
      <c r="K42" s="206"/>
      <c r="L42" s="22"/>
      <c r="M42" s="45"/>
      <c r="N42" s="207">
        <f>SUM(AA42,AN42)</f>
        <v>0</v>
      </c>
      <c r="O42" s="207"/>
      <c r="P42" s="207"/>
      <c r="Q42" s="207"/>
      <c r="R42" s="207"/>
      <c r="S42" s="207"/>
      <c r="T42" s="207"/>
      <c r="U42" s="207"/>
      <c r="V42" s="207"/>
      <c r="W42" s="207"/>
      <c r="X42" s="207"/>
      <c r="Y42" s="46"/>
      <c r="Z42" s="46"/>
      <c r="AA42" s="205"/>
      <c r="AB42" s="205"/>
      <c r="AC42" s="205"/>
      <c r="AD42" s="205"/>
      <c r="AE42" s="205"/>
      <c r="AF42" s="205"/>
      <c r="AG42" s="205"/>
      <c r="AH42" s="205"/>
      <c r="AI42" s="205"/>
      <c r="AJ42" s="205"/>
      <c r="AK42" s="205"/>
      <c r="AL42" s="47"/>
      <c r="AM42" s="47"/>
      <c r="AN42" s="205"/>
      <c r="AO42" s="205"/>
      <c r="AP42" s="205"/>
      <c r="AQ42" s="205"/>
      <c r="AR42" s="205"/>
      <c r="AS42" s="205"/>
      <c r="AT42" s="205"/>
      <c r="AU42" s="205"/>
      <c r="AV42" s="205"/>
      <c r="AW42" s="205"/>
      <c r="AX42" s="205"/>
    </row>
    <row r="43" spans="1:51" ht="12" customHeight="1">
      <c r="A43" s="206"/>
      <c r="B43" s="206"/>
      <c r="C43" s="206"/>
      <c r="D43" s="206"/>
      <c r="E43" s="206"/>
      <c r="F43" s="206"/>
      <c r="G43" s="206"/>
      <c r="H43" s="206"/>
      <c r="I43" s="206"/>
      <c r="J43" s="206"/>
      <c r="K43" s="206"/>
      <c r="L43" s="22"/>
      <c r="M43" s="45"/>
      <c r="N43" s="207">
        <f>SUM(AA43,AN43)</f>
        <v>0</v>
      </c>
      <c r="O43" s="207"/>
      <c r="P43" s="207"/>
      <c r="Q43" s="207"/>
      <c r="R43" s="207"/>
      <c r="S43" s="207"/>
      <c r="T43" s="207"/>
      <c r="U43" s="207"/>
      <c r="V43" s="207"/>
      <c r="W43" s="207"/>
      <c r="X43" s="207"/>
      <c r="Y43" s="46"/>
      <c r="Z43" s="46"/>
      <c r="AA43" s="205"/>
      <c r="AB43" s="205"/>
      <c r="AC43" s="205"/>
      <c r="AD43" s="205"/>
      <c r="AE43" s="205"/>
      <c r="AF43" s="205"/>
      <c r="AG43" s="205"/>
      <c r="AH43" s="205"/>
      <c r="AI43" s="205"/>
      <c r="AJ43" s="205"/>
      <c r="AK43" s="205"/>
      <c r="AL43" s="47"/>
      <c r="AM43" s="47"/>
      <c r="AN43" s="205"/>
      <c r="AO43" s="205"/>
      <c r="AP43" s="205"/>
      <c r="AQ43" s="205"/>
      <c r="AR43" s="205"/>
      <c r="AS43" s="205"/>
      <c r="AT43" s="205"/>
      <c r="AU43" s="205"/>
      <c r="AV43" s="205"/>
      <c r="AW43" s="205"/>
      <c r="AX43" s="205"/>
    </row>
    <row r="44" spans="1:51" ht="12" customHeight="1">
      <c r="A44" s="13" t="s">
        <v>131</v>
      </c>
      <c r="B44" s="13"/>
      <c r="C44" s="13"/>
      <c r="D44" s="13"/>
      <c r="E44" s="13"/>
      <c r="F44" s="13"/>
      <c r="G44" s="13"/>
      <c r="H44" s="13"/>
      <c r="I44" s="22"/>
      <c r="J44" s="22"/>
      <c r="K44" s="22"/>
      <c r="L44" s="22"/>
      <c r="M44" s="45"/>
      <c r="N44" s="207">
        <f>SUM(AA44,AN44)</f>
        <v>0</v>
      </c>
      <c r="O44" s="207"/>
      <c r="P44" s="207"/>
      <c r="Q44" s="207"/>
      <c r="R44" s="207"/>
      <c r="S44" s="207"/>
      <c r="T44" s="207"/>
      <c r="U44" s="207"/>
      <c r="V44" s="207"/>
      <c r="W44" s="207"/>
      <c r="X44" s="207"/>
      <c r="Y44" s="46"/>
      <c r="Z44" s="46"/>
      <c r="AA44" s="207">
        <f>SUM(AA40:AK43)</f>
        <v>0</v>
      </c>
      <c r="AB44" s="207"/>
      <c r="AC44" s="207"/>
      <c r="AD44" s="207"/>
      <c r="AE44" s="207"/>
      <c r="AF44" s="207"/>
      <c r="AG44" s="207"/>
      <c r="AH44" s="207"/>
      <c r="AI44" s="207"/>
      <c r="AJ44" s="207"/>
      <c r="AK44" s="207"/>
      <c r="AL44" s="47"/>
      <c r="AM44" s="47"/>
      <c r="AN44" s="207">
        <f>SUM(AN40:AX43)</f>
        <v>0</v>
      </c>
      <c r="AO44" s="207"/>
      <c r="AP44" s="207"/>
      <c r="AQ44" s="207"/>
      <c r="AR44" s="207"/>
      <c r="AS44" s="207"/>
      <c r="AT44" s="207"/>
      <c r="AU44" s="207"/>
      <c r="AV44" s="207"/>
      <c r="AW44" s="207"/>
      <c r="AX44" s="207"/>
    </row>
    <row r="45" spans="1:51" ht="12" customHeight="1">
      <c r="A45" s="212" t="s">
        <v>132</v>
      </c>
      <c r="B45" s="212"/>
      <c r="C45" s="212"/>
      <c r="D45" s="218" t="s">
        <v>498</v>
      </c>
      <c r="E45" s="218"/>
      <c r="F45" s="218"/>
      <c r="G45" s="13"/>
      <c r="H45" s="7"/>
      <c r="I45" s="22"/>
      <c r="J45" s="22"/>
      <c r="K45" s="22"/>
      <c r="L45" s="22"/>
      <c r="M45" s="45"/>
      <c r="N45" s="207">
        <f>ROUND(N44*D45/5,2)*5</f>
        <v>0</v>
      </c>
      <c r="O45" s="207"/>
      <c r="P45" s="207"/>
      <c r="Q45" s="207"/>
      <c r="R45" s="207"/>
      <c r="S45" s="207"/>
      <c r="T45" s="207"/>
      <c r="U45" s="207"/>
      <c r="V45" s="207"/>
      <c r="W45" s="207"/>
      <c r="X45" s="207"/>
      <c r="Y45" s="46"/>
      <c r="Z45" s="46"/>
      <c r="AA45" s="207">
        <f>ROUND(AA44*D45/5,2)*5</f>
        <v>0</v>
      </c>
      <c r="AB45" s="207"/>
      <c r="AC45" s="207"/>
      <c r="AD45" s="207"/>
      <c r="AE45" s="207"/>
      <c r="AF45" s="207"/>
      <c r="AG45" s="207"/>
      <c r="AH45" s="207"/>
      <c r="AI45" s="207"/>
      <c r="AJ45" s="207"/>
      <c r="AK45" s="207"/>
      <c r="AL45" s="47"/>
      <c r="AM45" s="47"/>
      <c r="AN45" s="207">
        <f>ROUND(AN44*D45/5,2)*5</f>
        <v>0</v>
      </c>
      <c r="AO45" s="207"/>
      <c r="AP45" s="207"/>
      <c r="AQ45" s="207"/>
      <c r="AR45" s="207"/>
      <c r="AS45" s="207"/>
      <c r="AT45" s="207"/>
      <c r="AU45" s="207"/>
      <c r="AV45" s="207"/>
      <c r="AW45" s="207"/>
      <c r="AX45" s="207"/>
    </row>
    <row r="46" spans="1:51" ht="12" customHeight="1">
      <c r="A46" s="37" t="s">
        <v>133</v>
      </c>
      <c r="B46" s="13"/>
      <c r="C46" s="13"/>
      <c r="D46" s="13"/>
      <c r="E46" s="13"/>
      <c r="F46" s="13"/>
      <c r="G46" s="13"/>
      <c r="H46" s="13"/>
      <c r="I46" s="22"/>
      <c r="J46" s="22"/>
      <c r="K46" s="22"/>
      <c r="L46" s="22"/>
      <c r="M46" s="45"/>
      <c r="N46" s="217">
        <f>SUM(N44:X45)</f>
        <v>0</v>
      </c>
      <c r="O46" s="217"/>
      <c r="P46" s="217"/>
      <c r="Q46" s="217"/>
      <c r="R46" s="217"/>
      <c r="S46" s="217"/>
      <c r="T46" s="217"/>
      <c r="U46" s="217"/>
      <c r="V46" s="217"/>
      <c r="W46" s="217"/>
      <c r="X46" s="217"/>
      <c r="Y46" s="46"/>
      <c r="Z46" s="46"/>
      <c r="AA46" s="217">
        <f>SUM(AA44:AK45)</f>
        <v>0</v>
      </c>
      <c r="AB46" s="217"/>
      <c r="AC46" s="217"/>
      <c r="AD46" s="217"/>
      <c r="AE46" s="217"/>
      <c r="AF46" s="217"/>
      <c r="AG46" s="217"/>
      <c r="AH46" s="217"/>
      <c r="AI46" s="217"/>
      <c r="AJ46" s="217"/>
      <c r="AK46" s="217"/>
      <c r="AL46" s="47"/>
      <c r="AM46" s="47"/>
      <c r="AN46" s="217">
        <f>SUM(AN44:AX45)</f>
        <v>0</v>
      </c>
      <c r="AO46" s="217"/>
      <c r="AP46" s="217"/>
      <c r="AQ46" s="217"/>
      <c r="AR46" s="217"/>
      <c r="AS46" s="217"/>
      <c r="AT46" s="217"/>
      <c r="AU46" s="217"/>
      <c r="AV46" s="217"/>
      <c r="AW46" s="217"/>
      <c r="AX46" s="217"/>
    </row>
    <row r="47" spans="1:51" ht="12" customHeight="1">
      <c r="A47" s="13"/>
      <c r="B47" s="13"/>
      <c r="C47" s="13"/>
      <c r="D47" s="13"/>
      <c r="E47" s="13"/>
      <c r="F47" s="13"/>
      <c r="G47" s="13"/>
      <c r="H47" s="13"/>
      <c r="I47" s="22"/>
      <c r="J47" s="22"/>
      <c r="K47" s="22"/>
      <c r="L47" s="22"/>
      <c r="M47" s="22"/>
      <c r="N47" s="48"/>
      <c r="O47" s="48"/>
      <c r="P47" s="48"/>
      <c r="Q47" s="48"/>
      <c r="R47" s="48"/>
      <c r="S47" s="48"/>
      <c r="T47" s="48"/>
      <c r="U47" s="48"/>
      <c r="V47" s="48"/>
      <c r="W47" s="48"/>
      <c r="X47" s="48"/>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row>
    <row r="48" spans="1:51" ht="12" customHeight="1">
      <c r="A48" s="13" t="s">
        <v>134</v>
      </c>
      <c r="B48" s="13"/>
      <c r="C48" s="13"/>
      <c r="D48" s="13"/>
      <c r="E48" s="13"/>
      <c r="F48" s="13"/>
      <c r="G48" s="13"/>
      <c r="H48" s="13"/>
      <c r="I48" s="22"/>
      <c r="J48" s="22"/>
      <c r="K48" s="22"/>
      <c r="L48" s="22"/>
      <c r="M48" s="45"/>
      <c r="N48" s="207">
        <f>SUM(AA48,AN48)</f>
        <v>0</v>
      </c>
      <c r="O48" s="207"/>
      <c r="P48" s="207"/>
      <c r="Q48" s="207"/>
      <c r="R48" s="207"/>
      <c r="S48" s="207"/>
      <c r="T48" s="207"/>
      <c r="U48" s="207"/>
      <c r="V48" s="207"/>
      <c r="W48" s="207"/>
      <c r="X48" s="207"/>
      <c r="Y48" s="46"/>
      <c r="Z48" s="46"/>
      <c r="AA48" s="205"/>
      <c r="AB48" s="205"/>
      <c r="AC48" s="205"/>
      <c r="AD48" s="205"/>
      <c r="AE48" s="205"/>
      <c r="AF48" s="205"/>
      <c r="AG48" s="205"/>
      <c r="AH48" s="205"/>
      <c r="AI48" s="205"/>
      <c r="AJ48" s="205"/>
      <c r="AK48" s="205"/>
      <c r="AL48" s="47"/>
      <c r="AM48" s="47"/>
      <c r="AN48" s="205"/>
      <c r="AO48" s="205"/>
      <c r="AP48" s="205"/>
      <c r="AQ48" s="205"/>
      <c r="AR48" s="205"/>
      <c r="AS48" s="205"/>
      <c r="AT48" s="205"/>
      <c r="AU48" s="205"/>
      <c r="AV48" s="205"/>
      <c r="AW48" s="205"/>
      <c r="AX48" s="205"/>
    </row>
    <row r="49" spans="1:50" ht="12"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row>
    <row r="50" spans="1:50" ht="12" customHeight="1">
      <c r="A50" s="37" t="s">
        <v>135</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row>
    <row r="51" spans="1:50" ht="12" customHeight="1">
      <c r="A51" s="13" t="s">
        <v>8</v>
      </c>
      <c r="B51" s="13"/>
      <c r="C51" s="13"/>
      <c r="D51" s="13"/>
      <c r="E51" s="13"/>
      <c r="F51" s="13"/>
      <c r="G51" s="13"/>
      <c r="H51" s="13"/>
      <c r="I51" s="13"/>
      <c r="J51" s="13"/>
      <c r="K51" s="13"/>
      <c r="L51" s="13"/>
      <c r="M51" s="13"/>
      <c r="N51" s="13"/>
      <c r="O51" s="13"/>
      <c r="P51" s="13"/>
      <c r="Q51" s="13"/>
      <c r="R51" s="13"/>
      <c r="S51" s="13"/>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row>
    <row r="52" spans="1:50" ht="1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row>
    <row r="53" spans="1:50" ht="12" customHeight="1">
      <c r="A53" s="214" t="s">
        <v>43</v>
      </c>
      <c r="B53" s="214"/>
      <c r="C53" s="37" t="s">
        <v>305</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86"/>
      <c r="AD53" s="13"/>
      <c r="AE53" s="13"/>
      <c r="AF53" s="13"/>
      <c r="AG53" s="13"/>
      <c r="AH53" s="13"/>
      <c r="AI53" s="13"/>
      <c r="AJ53" s="13"/>
      <c r="AK53" s="13"/>
      <c r="AL53" s="13"/>
      <c r="AM53" s="13"/>
      <c r="AN53" s="13"/>
      <c r="AO53" s="13"/>
      <c r="AP53" s="13"/>
      <c r="AQ53" s="13"/>
      <c r="AR53" s="260" t="s">
        <v>11</v>
      </c>
      <c r="AS53" s="260"/>
      <c r="AT53" s="260"/>
      <c r="AU53" s="260"/>
      <c r="AV53" s="260"/>
      <c r="AW53" s="260"/>
      <c r="AX53" s="260"/>
    </row>
    <row r="54" spans="1:50" ht="12"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13"/>
      <c r="Z54" s="13"/>
      <c r="AA54" s="13"/>
      <c r="AB54" s="13"/>
      <c r="AC54" s="13"/>
      <c r="AD54" s="13"/>
      <c r="AE54" s="13"/>
      <c r="AF54" s="13"/>
      <c r="AG54" s="13"/>
      <c r="AH54" s="13"/>
      <c r="AI54" s="13"/>
      <c r="AJ54" s="13"/>
      <c r="AK54" s="13"/>
      <c r="AL54" s="13"/>
      <c r="AM54" s="13"/>
      <c r="AN54" s="210" t="s">
        <v>119</v>
      </c>
      <c r="AO54" s="210"/>
      <c r="AP54" s="210"/>
      <c r="AQ54" s="51"/>
      <c r="AR54" s="210" t="s">
        <v>37</v>
      </c>
      <c r="AS54" s="210"/>
      <c r="AT54" s="210"/>
      <c r="AU54" s="51"/>
      <c r="AV54" s="210" t="s">
        <v>38</v>
      </c>
      <c r="AW54" s="210"/>
      <c r="AX54" s="210"/>
    </row>
    <row r="55" spans="1:50" ht="12" customHeight="1">
      <c r="A55" s="214" t="s">
        <v>45</v>
      </c>
      <c r="B55" s="214"/>
      <c r="C55" s="193" t="s">
        <v>306</v>
      </c>
      <c r="D55" s="193"/>
      <c r="E55" s="193"/>
      <c r="F55" s="193"/>
      <c r="G55" s="193"/>
      <c r="H55" s="193"/>
      <c r="I55" s="193"/>
      <c r="J55" s="193"/>
      <c r="K55" s="193"/>
      <c r="L55" s="193"/>
      <c r="M55" s="193"/>
      <c r="N55" s="193"/>
      <c r="O55" s="193"/>
      <c r="P55" s="193"/>
      <c r="Q55" s="193"/>
      <c r="R55" s="193"/>
      <c r="S55" s="193"/>
      <c r="T55" s="193"/>
      <c r="U55" s="193"/>
      <c r="V55" s="193"/>
      <c r="W55" s="193"/>
      <c r="X55" s="193"/>
      <c r="Y55" s="13"/>
      <c r="Z55" s="13"/>
      <c r="AA55" s="37" t="s">
        <v>147</v>
      </c>
      <c r="AB55" s="53"/>
      <c r="AC55" s="53"/>
      <c r="AD55" s="53"/>
      <c r="AE55" s="53"/>
      <c r="AF55" s="53"/>
      <c r="AG55" s="53"/>
      <c r="AH55" s="53"/>
      <c r="AI55" s="53"/>
      <c r="AJ55" s="53"/>
      <c r="AK55" s="53"/>
      <c r="AL55" s="53"/>
      <c r="AM55" s="53"/>
      <c r="AN55" s="53"/>
      <c r="AO55" s="53"/>
      <c r="AP55" s="53"/>
      <c r="AQ55" s="13"/>
      <c r="AR55" s="13"/>
      <c r="AS55" s="13"/>
      <c r="AT55" s="13"/>
      <c r="AU55" s="13"/>
      <c r="AV55" s="13"/>
      <c r="AW55" s="13"/>
      <c r="AX55" s="13"/>
    </row>
    <row r="56" spans="1:50" ht="12" customHeight="1">
      <c r="B56" s="13"/>
      <c r="C56" s="193"/>
      <c r="D56" s="193"/>
      <c r="E56" s="193"/>
      <c r="F56" s="193"/>
      <c r="G56" s="193"/>
      <c r="H56" s="193"/>
      <c r="I56" s="193"/>
      <c r="J56" s="193"/>
      <c r="K56" s="193"/>
      <c r="L56" s="193"/>
      <c r="M56" s="193"/>
      <c r="N56" s="193"/>
      <c r="O56" s="193"/>
      <c r="P56" s="193"/>
      <c r="Q56" s="193"/>
      <c r="R56" s="193"/>
      <c r="S56" s="193"/>
      <c r="T56" s="193"/>
      <c r="U56" s="193"/>
      <c r="V56" s="193"/>
      <c r="W56" s="193"/>
      <c r="X56" s="193"/>
      <c r="Y56" s="13"/>
      <c r="Z56" s="13"/>
      <c r="AA56" s="5" t="s">
        <v>225</v>
      </c>
      <c r="AB56" s="188" t="s">
        <v>12</v>
      </c>
      <c r="AC56" s="188"/>
      <c r="AD56" s="188"/>
      <c r="AE56" s="188"/>
      <c r="AF56" s="188"/>
      <c r="AG56" s="188"/>
      <c r="AH56" s="188"/>
      <c r="AI56" s="53"/>
      <c r="AJ56" s="53"/>
      <c r="AK56" s="53"/>
      <c r="AL56" s="53"/>
      <c r="AM56" s="53"/>
      <c r="AN56" s="258">
        <f>BA84</f>
        <v>0</v>
      </c>
      <c r="AO56" s="258"/>
      <c r="AP56" s="258"/>
      <c r="AQ56" s="13"/>
      <c r="AR56" s="261"/>
      <c r="AS56" s="261"/>
      <c r="AT56" s="261"/>
      <c r="AU56" s="55"/>
      <c r="AV56" s="261"/>
      <c r="AW56" s="261"/>
      <c r="AX56" s="261"/>
    </row>
    <row r="57" spans="1:50" ht="12" customHeight="1">
      <c r="A57" s="7"/>
      <c r="B57" s="7"/>
      <c r="C57" s="53"/>
      <c r="D57" s="53"/>
      <c r="E57" s="53"/>
      <c r="F57" s="53"/>
      <c r="G57" s="53"/>
      <c r="H57" s="53"/>
      <c r="I57" s="53"/>
      <c r="J57" s="53"/>
      <c r="K57" s="53"/>
      <c r="L57" s="53"/>
      <c r="M57" s="53"/>
      <c r="N57" s="53"/>
      <c r="O57" s="53"/>
      <c r="P57" s="53"/>
      <c r="Q57" s="53"/>
      <c r="R57" s="53"/>
      <c r="S57" s="53"/>
      <c r="T57" s="53"/>
      <c r="U57" s="53"/>
      <c r="V57" s="53"/>
      <c r="W57" s="53"/>
      <c r="X57" s="53"/>
      <c r="Y57" s="13"/>
      <c r="Z57" s="13"/>
      <c r="AA57" s="5" t="s">
        <v>225</v>
      </c>
      <c r="AB57" s="13" t="s">
        <v>25</v>
      </c>
      <c r="AC57" s="53"/>
      <c r="AD57" s="53"/>
      <c r="AE57" s="53"/>
      <c r="AF57" s="53"/>
      <c r="AG57" s="53"/>
      <c r="AH57" s="53"/>
      <c r="AI57" s="53"/>
      <c r="AJ57" s="53"/>
      <c r="AK57" s="87"/>
      <c r="AL57" s="87"/>
      <c r="AM57" s="87"/>
      <c r="AN57" s="262">
        <f>BB84</f>
        <v>0</v>
      </c>
      <c r="AO57" s="262"/>
      <c r="AP57" s="262"/>
      <c r="AQ57" s="13"/>
      <c r="AR57" s="261"/>
      <c r="AS57" s="261"/>
      <c r="AT57" s="261"/>
      <c r="AU57" s="55"/>
      <c r="AV57" s="261"/>
      <c r="AW57" s="261"/>
      <c r="AX57" s="261"/>
    </row>
    <row r="58" spans="1:50" ht="12" customHeight="1">
      <c r="A58" s="24" t="s">
        <v>44</v>
      </c>
      <c r="B58" s="13"/>
      <c r="C58" s="193" t="s">
        <v>295</v>
      </c>
      <c r="D58" s="193"/>
      <c r="E58" s="193"/>
      <c r="F58" s="193"/>
      <c r="G58" s="193"/>
      <c r="H58" s="193"/>
      <c r="I58" s="193"/>
      <c r="J58" s="193"/>
      <c r="K58" s="193"/>
      <c r="L58" s="193"/>
      <c r="M58" s="193"/>
      <c r="N58" s="193"/>
      <c r="O58" s="193"/>
      <c r="P58" s="193"/>
      <c r="Q58" s="193"/>
      <c r="R58" s="193"/>
      <c r="S58" s="193"/>
      <c r="T58" s="193"/>
      <c r="U58" s="193"/>
      <c r="V58" s="193"/>
      <c r="W58" s="193"/>
      <c r="X58" s="193"/>
      <c r="Y58" s="13"/>
      <c r="Z58" s="13"/>
      <c r="AA58" s="5" t="s">
        <v>225</v>
      </c>
      <c r="AB58" s="188" t="s">
        <v>68</v>
      </c>
      <c r="AC58" s="188"/>
      <c r="AD58" s="188"/>
      <c r="AE58" s="188"/>
      <c r="AF58" s="188"/>
      <c r="AG58" s="188"/>
      <c r="AH58" s="188"/>
      <c r="AI58" s="188"/>
      <c r="AJ58" s="188"/>
      <c r="AK58" s="188"/>
      <c r="AL58" s="188"/>
      <c r="AM58" s="188"/>
      <c r="AN58" s="56"/>
      <c r="AO58" s="56"/>
      <c r="AP58" s="56"/>
      <c r="AQ58" s="13"/>
      <c r="AR58" s="55"/>
      <c r="AS58" s="55"/>
      <c r="AT58" s="55"/>
      <c r="AU58" s="55"/>
      <c r="AV58" s="55"/>
      <c r="AW58" s="55"/>
      <c r="AX58" s="55"/>
    </row>
    <row r="59" spans="1:50" ht="12" customHeight="1">
      <c r="A59" s="24"/>
      <c r="B59" s="13"/>
      <c r="C59" s="193"/>
      <c r="D59" s="193"/>
      <c r="E59" s="193"/>
      <c r="F59" s="193"/>
      <c r="G59" s="193"/>
      <c r="H59" s="193"/>
      <c r="I59" s="193"/>
      <c r="J59" s="193"/>
      <c r="K59" s="193"/>
      <c r="L59" s="193"/>
      <c r="M59" s="193"/>
      <c r="N59" s="193"/>
      <c r="O59" s="193"/>
      <c r="P59" s="193"/>
      <c r="Q59" s="193"/>
      <c r="R59" s="193"/>
      <c r="S59" s="193"/>
      <c r="T59" s="193"/>
      <c r="U59" s="193"/>
      <c r="V59" s="193"/>
      <c r="W59" s="193"/>
      <c r="X59" s="193"/>
      <c r="Y59" s="13"/>
      <c r="Z59" s="13"/>
      <c r="AA59" s="13"/>
      <c r="AB59" s="188"/>
      <c r="AC59" s="188"/>
      <c r="AD59" s="188"/>
      <c r="AE59" s="188"/>
      <c r="AF59" s="188"/>
      <c r="AG59" s="188"/>
      <c r="AH59" s="188"/>
      <c r="AI59" s="188"/>
      <c r="AJ59" s="188"/>
      <c r="AK59" s="188"/>
      <c r="AL59" s="188"/>
      <c r="AM59" s="188"/>
      <c r="AN59" s="258">
        <f>BC84</f>
        <v>0</v>
      </c>
      <c r="AO59" s="258"/>
      <c r="AP59" s="258"/>
      <c r="AQ59" s="13"/>
      <c r="AR59" s="259"/>
      <c r="AS59" s="259"/>
      <c r="AT59" s="259"/>
      <c r="AU59" s="55"/>
      <c r="AV59" s="259"/>
      <c r="AW59" s="259"/>
      <c r="AX59" s="259"/>
    </row>
    <row r="60" spans="1:50" ht="12" customHeight="1">
      <c r="A60" s="7"/>
      <c r="B60" s="7"/>
      <c r="C60" s="53"/>
      <c r="D60" s="53"/>
      <c r="E60" s="53"/>
      <c r="F60" s="53"/>
      <c r="G60" s="53"/>
      <c r="H60" s="53"/>
      <c r="I60" s="53"/>
      <c r="J60" s="53"/>
      <c r="K60" s="53"/>
      <c r="L60" s="53"/>
      <c r="M60" s="53"/>
      <c r="N60" s="53"/>
      <c r="O60" s="53"/>
      <c r="P60" s="53"/>
      <c r="Q60" s="53"/>
      <c r="R60" s="53"/>
      <c r="S60" s="53"/>
      <c r="T60" s="53"/>
      <c r="U60" s="53"/>
      <c r="V60" s="53"/>
      <c r="W60" s="53"/>
      <c r="X60" s="53"/>
      <c r="Y60" s="13"/>
      <c r="Z60" s="13"/>
      <c r="AA60" s="37" t="s">
        <v>13</v>
      </c>
      <c r="AB60" s="13"/>
      <c r="AC60" s="13"/>
      <c r="AD60" s="13"/>
      <c r="AE60" s="13"/>
      <c r="AF60" s="13"/>
      <c r="AG60" s="13"/>
      <c r="AH60" s="13"/>
      <c r="AI60" s="13"/>
      <c r="AJ60" s="13"/>
      <c r="AK60" s="13"/>
      <c r="AL60" s="13"/>
      <c r="AM60" s="13"/>
      <c r="AN60" s="57"/>
      <c r="AO60" s="57"/>
      <c r="AP60" s="57"/>
      <c r="AQ60" s="13"/>
      <c r="AR60" s="55"/>
      <c r="AS60" s="55"/>
      <c r="AT60" s="55"/>
      <c r="AU60" s="55"/>
      <c r="AV60" s="55"/>
      <c r="AW60" s="55"/>
      <c r="AX60" s="55"/>
    </row>
    <row r="61" spans="1:50" ht="12" customHeight="1">
      <c r="A61" s="24" t="s">
        <v>46</v>
      </c>
      <c r="B61" s="13"/>
      <c r="C61" s="37" t="s">
        <v>205</v>
      </c>
      <c r="D61" s="13"/>
      <c r="E61" s="13"/>
      <c r="F61" s="13"/>
      <c r="G61" s="13"/>
      <c r="H61" s="13"/>
      <c r="I61" s="13"/>
      <c r="J61" s="13"/>
      <c r="K61" s="13"/>
      <c r="L61" s="13"/>
      <c r="M61" s="13"/>
      <c r="N61" s="13"/>
      <c r="O61" s="13"/>
      <c r="P61" s="13"/>
      <c r="Q61" s="13"/>
      <c r="R61" s="13"/>
      <c r="S61" s="13"/>
      <c r="T61" s="13"/>
      <c r="U61" s="13"/>
      <c r="V61" s="13"/>
      <c r="W61" s="13"/>
      <c r="X61" s="13"/>
      <c r="Y61" s="13"/>
      <c r="Z61" s="13"/>
      <c r="AA61" s="5" t="s">
        <v>225</v>
      </c>
      <c r="AB61" s="188" t="s">
        <v>223</v>
      </c>
      <c r="AC61" s="188"/>
      <c r="AD61" s="188"/>
      <c r="AE61" s="188"/>
      <c r="AF61" s="188"/>
      <c r="AG61" s="188"/>
      <c r="AH61" s="188"/>
      <c r="AI61" s="188"/>
      <c r="AJ61" s="188"/>
      <c r="AK61" s="188"/>
      <c r="AL61" s="188"/>
      <c r="AM61" s="188"/>
      <c r="AN61" s="62"/>
      <c r="AO61" s="62"/>
      <c r="AP61" s="62"/>
      <c r="AQ61" s="13"/>
      <c r="AR61" s="80"/>
      <c r="AS61" s="80"/>
      <c r="AT61" s="80"/>
      <c r="AU61" s="80"/>
      <c r="AV61" s="80"/>
      <c r="AW61" s="80"/>
      <c r="AX61" s="80"/>
    </row>
    <row r="62" spans="1:50" ht="12" customHeight="1">
      <c r="A62" s="188" t="s">
        <v>247</v>
      </c>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3"/>
      <c r="Z62" s="13"/>
      <c r="AA62" s="5"/>
      <c r="AB62" s="188"/>
      <c r="AC62" s="188"/>
      <c r="AD62" s="188"/>
      <c r="AE62" s="188"/>
      <c r="AF62" s="188"/>
      <c r="AG62" s="188"/>
      <c r="AH62" s="188"/>
      <c r="AI62" s="188"/>
      <c r="AJ62" s="188"/>
      <c r="AK62" s="188"/>
      <c r="AL62" s="188"/>
      <c r="AM62" s="188"/>
      <c r="AN62" s="262">
        <f>BD84</f>
        <v>0</v>
      </c>
      <c r="AO62" s="262"/>
      <c r="AP62" s="262"/>
      <c r="AR62" s="268"/>
      <c r="AS62" s="268"/>
      <c r="AT62" s="268"/>
      <c r="AU62" s="55"/>
      <c r="AV62" s="268"/>
      <c r="AW62" s="268"/>
      <c r="AX62" s="268"/>
    </row>
    <row r="63" spans="1:50" ht="12" customHeight="1">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3"/>
      <c r="Z63" s="13"/>
      <c r="AA63" s="37" t="s">
        <v>14</v>
      </c>
      <c r="AB63" s="13"/>
      <c r="AC63" s="13"/>
      <c r="AD63" s="13"/>
      <c r="AE63" s="13"/>
      <c r="AF63" s="13"/>
      <c r="AG63" s="13"/>
      <c r="AH63" s="13"/>
      <c r="AI63" s="13"/>
      <c r="AJ63" s="13"/>
      <c r="AK63" s="13"/>
      <c r="AL63" s="13"/>
      <c r="AM63" s="13"/>
      <c r="AN63" s="57"/>
      <c r="AO63" s="57"/>
      <c r="AP63" s="57"/>
      <c r="AQ63" s="13"/>
      <c r="AR63" s="55"/>
      <c r="AS63" s="55"/>
      <c r="AT63" s="55"/>
      <c r="AU63" s="55"/>
      <c r="AV63" s="55"/>
      <c r="AW63" s="55"/>
      <c r="AX63" s="55"/>
    </row>
    <row r="64" spans="1:50" ht="1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5" t="s">
        <v>225</v>
      </c>
      <c r="AB64" s="13" t="s">
        <v>149</v>
      </c>
      <c r="AC64" s="53"/>
      <c r="AD64" s="53"/>
      <c r="AE64" s="53"/>
      <c r="AF64" s="53"/>
      <c r="AG64" s="53"/>
      <c r="AH64" s="53"/>
      <c r="AI64" s="53"/>
      <c r="AJ64" s="53"/>
      <c r="AK64" s="53"/>
      <c r="AL64" s="53"/>
      <c r="AM64" s="13"/>
      <c r="AN64" s="258">
        <f>BE84</f>
        <v>0</v>
      </c>
      <c r="AO64" s="258"/>
      <c r="AP64" s="258"/>
      <c r="AQ64" s="13"/>
      <c r="AR64" s="259"/>
      <c r="AS64" s="259"/>
      <c r="AT64" s="259"/>
      <c r="AU64" s="55"/>
      <c r="AV64" s="259"/>
      <c r="AW64" s="259"/>
      <c r="AX64" s="259"/>
    </row>
    <row r="65" spans="1:50" ht="12" customHeight="1">
      <c r="A65" s="37" t="s">
        <v>146</v>
      </c>
      <c r="B65" s="13"/>
      <c r="C65" s="37" t="s">
        <v>250</v>
      </c>
      <c r="D65" s="37"/>
      <c r="E65" s="37"/>
      <c r="F65" s="37"/>
      <c r="G65" s="37"/>
      <c r="H65" s="37"/>
      <c r="I65" s="37"/>
      <c r="J65" s="37"/>
      <c r="K65" s="37"/>
      <c r="L65" s="37"/>
      <c r="M65" s="37"/>
      <c r="N65" s="37"/>
      <c r="O65" s="37"/>
      <c r="P65" s="37"/>
      <c r="Q65" s="37"/>
      <c r="R65" s="37"/>
      <c r="S65" s="37"/>
      <c r="T65" s="37"/>
      <c r="U65" s="37"/>
      <c r="V65" s="37"/>
      <c r="W65" s="37"/>
      <c r="X65" s="37"/>
      <c r="Y65" s="13"/>
      <c r="Z65" s="13"/>
      <c r="AA65" s="5" t="s">
        <v>225</v>
      </c>
      <c r="AB65" s="188" t="s">
        <v>253</v>
      </c>
      <c r="AC65" s="188"/>
      <c r="AD65" s="188"/>
      <c r="AE65" s="188"/>
      <c r="AF65" s="188"/>
      <c r="AG65" s="188"/>
      <c r="AH65" s="188"/>
      <c r="AI65" s="188"/>
      <c r="AJ65" s="188"/>
      <c r="AK65" s="188"/>
      <c r="AL65" s="188"/>
      <c r="AM65" s="188"/>
      <c r="AN65" s="62"/>
      <c r="AO65" s="62"/>
      <c r="AP65" s="62"/>
      <c r="AQ65" s="13"/>
      <c r="AR65" s="55"/>
      <c r="AS65" s="55"/>
      <c r="AT65" s="55"/>
      <c r="AU65" s="55"/>
      <c r="AV65" s="55"/>
      <c r="AW65" s="55"/>
      <c r="AX65" s="55"/>
    </row>
    <row r="66" spans="1:50" ht="12" customHeight="1">
      <c r="A66" s="37"/>
      <c r="B66" s="13"/>
      <c r="C66" s="12" t="s">
        <v>251</v>
      </c>
      <c r="D66" s="12"/>
      <c r="E66" s="12"/>
      <c r="F66" s="12"/>
      <c r="G66" s="12"/>
      <c r="H66" s="12"/>
      <c r="I66" s="12"/>
      <c r="J66" s="12"/>
      <c r="K66" s="12"/>
      <c r="L66" s="12"/>
      <c r="M66" s="12"/>
      <c r="N66" s="12"/>
      <c r="O66" s="12"/>
      <c r="P66" s="12"/>
      <c r="Q66" s="12"/>
      <c r="R66" s="12"/>
      <c r="S66" s="12"/>
      <c r="T66" s="12"/>
      <c r="U66" s="12"/>
      <c r="V66" s="12"/>
      <c r="W66" s="12"/>
      <c r="X66" s="12"/>
      <c r="Y66" s="13"/>
      <c r="Z66" s="13"/>
      <c r="AA66" s="13"/>
      <c r="AB66" s="188"/>
      <c r="AC66" s="188"/>
      <c r="AD66" s="188"/>
      <c r="AE66" s="188"/>
      <c r="AF66" s="188"/>
      <c r="AG66" s="188"/>
      <c r="AH66" s="188"/>
      <c r="AI66" s="188"/>
      <c r="AJ66" s="188"/>
      <c r="AK66" s="188"/>
      <c r="AL66" s="188"/>
      <c r="AM66" s="188"/>
      <c r="AN66" s="258">
        <f>BF84</f>
        <v>0</v>
      </c>
      <c r="AO66" s="258"/>
      <c r="AP66" s="258"/>
      <c r="AQ66" s="13"/>
      <c r="AR66" s="259"/>
      <c r="AS66" s="259"/>
      <c r="AT66" s="259"/>
      <c r="AU66" s="55"/>
      <c r="AV66" s="259"/>
      <c r="AW66" s="259"/>
      <c r="AX66" s="259"/>
    </row>
    <row r="67" spans="1:50" ht="12" customHeight="1">
      <c r="A67" s="37"/>
      <c r="B67" s="13"/>
      <c r="C67" s="88" t="s">
        <v>252</v>
      </c>
      <c r="D67" s="49"/>
      <c r="E67" s="36"/>
      <c r="F67" s="36"/>
      <c r="G67" s="36"/>
      <c r="H67" s="36"/>
      <c r="I67" s="36"/>
      <c r="J67" s="13"/>
      <c r="K67" s="13"/>
      <c r="L67" s="13"/>
      <c r="M67" s="13"/>
      <c r="N67" s="13"/>
      <c r="O67" s="13"/>
      <c r="P67" s="13"/>
      <c r="Q67" s="13"/>
      <c r="R67" s="13"/>
      <c r="S67" s="13"/>
      <c r="T67" s="13"/>
      <c r="U67" s="13"/>
      <c r="V67" s="13"/>
      <c r="W67" s="13"/>
      <c r="X67" s="13"/>
      <c r="Y67" s="13"/>
      <c r="Z67" s="13"/>
      <c r="AA67" s="5" t="s">
        <v>225</v>
      </c>
      <c r="AB67" s="188" t="s">
        <v>254</v>
      </c>
      <c r="AC67" s="188"/>
      <c r="AD67" s="188"/>
      <c r="AE67" s="188"/>
      <c r="AF67" s="188"/>
      <c r="AG67" s="188"/>
      <c r="AH67" s="188"/>
      <c r="AI67" s="188"/>
      <c r="AJ67" s="188"/>
      <c r="AK67" s="188"/>
      <c r="AL67" s="188"/>
      <c r="AM67" s="188"/>
      <c r="AN67" s="62"/>
      <c r="AO67" s="62"/>
      <c r="AP67" s="62"/>
      <c r="AQ67" s="13"/>
      <c r="AR67" s="55"/>
      <c r="AS67" s="55"/>
      <c r="AT67" s="55"/>
      <c r="AU67" s="55"/>
      <c r="AV67" s="55"/>
      <c r="AW67" s="55"/>
      <c r="AX67" s="55"/>
    </row>
    <row r="68" spans="1:50" ht="12" customHeight="1">
      <c r="Y68" s="13"/>
      <c r="Z68" s="13"/>
      <c r="AA68" s="5"/>
      <c r="AB68" s="188"/>
      <c r="AC68" s="188"/>
      <c r="AD68" s="188"/>
      <c r="AE68" s="188"/>
      <c r="AF68" s="188"/>
      <c r="AG68" s="188"/>
      <c r="AH68" s="188"/>
      <c r="AI68" s="188"/>
      <c r="AJ68" s="188"/>
      <c r="AK68" s="188"/>
      <c r="AL68" s="188"/>
      <c r="AM68" s="188"/>
      <c r="AN68" s="258">
        <f>BG84</f>
        <v>0</v>
      </c>
      <c r="AO68" s="258"/>
      <c r="AP68" s="258"/>
      <c r="AQ68" s="13"/>
      <c r="AR68" s="261"/>
      <c r="AS68" s="261"/>
      <c r="AT68" s="261"/>
      <c r="AU68" s="55"/>
      <c r="AV68" s="261"/>
      <c r="AW68" s="261"/>
      <c r="AX68" s="261"/>
    </row>
    <row r="69" spans="1:50" ht="12" customHeight="1">
      <c r="Y69" s="13"/>
      <c r="Z69" s="13"/>
      <c r="AA69" s="5" t="s">
        <v>225</v>
      </c>
      <c r="AB69" s="13" t="s">
        <v>256</v>
      </c>
      <c r="AC69" s="53"/>
      <c r="AD69" s="53"/>
      <c r="AE69" s="53"/>
      <c r="AF69" s="53"/>
      <c r="AG69" s="53"/>
      <c r="AH69" s="53"/>
      <c r="AI69" s="53"/>
      <c r="AJ69" s="53"/>
      <c r="AK69" s="53"/>
      <c r="AL69" s="53"/>
      <c r="AM69" s="53"/>
      <c r="AN69" s="262">
        <f>BH84</f>
        <v>0</v>
      </c>
      <c r="AO69" s="262"/>
      <c r="AP69" s="262"/>
      <c r="AQ69" s="13"/>
      <c r="AR69" s="261"/>
      <c r="AS69" s="261"/>
      <c r="AT69" s="261"/>
      <c r="AU69" s="55"/>
      <c r="AV69" s="261"/>
      <c r="AW69" s="261"/>
      <c r="AX69" s="261"/>
    </row>
    <row r="70" spans="1:50" ht="12"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5" t="s">
        <v>225</v>
      </c>
      <c r="AB70" s="13" t="s">
        <v>258</v>
      </c>
      <c r="AC70" s="13"/>
      <c r="AD70" s="13"/>
      <c r="AE70" s="13"/>
      <c r="AF70" s="13"/>
      <c r="AG70" s="13"/>
      <c r="AH70" s="13"/>
      <c r="AI70" s="13"/>
      <c r="AJ70" s="13"/>
      <c r="AK70" s="13"/>
      <c r="AL70" s="13"/>
      <c r="AM70" s="13"/>
      <c r="AN70" s="262">
        <f>BI84</f>
        <v>0</v>
      </c>
      <c r="AO70" s="262"/>
      <c r="AP70" s="262"/>
      <c r="AQ70" s="13"/>
      <c r="AR70" s="261"/>
      <c r="AS70" s="261"/>
      <c r="AT70" s="261"/>
      <c r="AU70" s="55"/>
      <c r="AV70" s="261"/>
      <c r="AW70" s="261"/>
      <c r="AX70" s="261"/>
    </row>
    <row r="71" spans="1:50" ht="12"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5"/>
      <c r="AB71" s="13"/>
      <c r="AC71" s="13"/>
      <c r="AD71" s="13"/>
      <c r="AE71" s="13"/>
      <c r="AF71" s="13"/>
      <c r="AG71" s="13"/>
      <c r="AH71" s="13"/>
      <c r="AI71" s="13"/>
      <c r="AJ71" s="13"/>
      <c r="AK71" s="13"/>
      <c r="AL71" s="13"/>
      <c r="AM71" s="13"/>
      <c r="AN71" s="184"/>
      <c r="AO71" s="184"/>
      <c r="AP71" s="184"/>
      <c r="AQ71" s="13"/>
      <c r="AR71" s="185"/>
      <c r="AS71" s="185"/>
      <c r="AT71" s="185"/>
      <c r="AU71" s="55"/>
      <c r="AV71" s="185"/>
      <c r="AW71" s="185"/>
      <c r="AX71" s="185"/>
    </row>
    <row r="72" spans="1:50" ht="12"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35"/>
      <c r="AR72" s="58"/>
      <c r="AS72" s="58"/>
      <c r="AT72" s="58"/>
      <c r="AU72" s="58"/>
      <c r="AV72" s="58"/>
      <c r="AW72" s="58"/>
      <c r="AX72" s="58"/>
    </row>
    <row r="73" spans="1:50" s="1" customFormat="1" ht="6"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13"/>
      <c r="Z73" s="13"/>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row>
    <row r="74" spans="1:50" ht="12" customHeight="1">
      <c r="A74" s="204"/>
      <c r="B74" s="204"/>
      <c r="C74" s="204"/>
      <c r="D74" s="192" t="s">
        <v>293</v>
      </c>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6"/>
      <c r="AU74" s="196"/>
      <c r="AV74" s="196"/>
      <c r="AW74" s="196"/>
      <c r="AX74" s="196"/>
    </row>
    <row r="75" spans="1:50" ht="12" customHeight="1">
      <c r="A75" s="59"/>
      <c r="B75" s="59"/>
      <c r="C75" s="59"/>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1"/>
      <c r="AU75" s="61"/>
      <c r="AV75" s="61"/>
      <c r="AW75" s="61"/>
      <c r="AX75" s="61"/>
    </row>
    <row r="76" spans="1:50" ht="12" customHeight="1">
      <c r="A76" s="5" t="s">
        <v>225</v>
      </c>
      <c r="B76" s="188" t="s">
        <v>259</v>
      </c>
      <c r="C76" s="188"/>
      <c r="D76" s="188"/>
      <c r="E76" s="188"/>
      <c r="F76" s="188"/>
      <c r="G76" s="188"/>
      <c r="H76" s="188"/>
      <c r="I76" s="188"/>
      <c r="J76" s="188"/>
      <c r="K76" s="188"/>
      <c r="L76" s="188"/>
      <c r="M76" s="188"/>
      <c r="N76" s="7"/>
      <c r="O76" s="7"/>
      <c r="P76" s="57"/>
      <c r="Q76" s="13"/>
      <c r="R76" s="55"/>
      <c r="S76" s="55"/>
      <c r="T76" s="55"/>
      <c r="U76" s="55"/>
      <c r="V76" s="55"/>
      <c r="W76" s="55"/>
      <c r="X76" s="55"/>
      <c r="Y76" s="13"/>
      <c r="Z76" s="13"/>
      <c r="AA76" s="65" t="s">
        <v>379</v>
      </c>
      <c r="AB76" s="1"/>
      <c r="AC76" s="1"/>
      <c r="AD76" s="1"/>
      <c r="AE76" s="1"/>
      <c r="AF76" s="1"/>
      <c r="AG76" s="1"/>
      <c r="AH76" s="1"/>
      <c r="AI76" s="1"/>
      <c r="AJ76" s="1"/>
      <c r="AK76" s="1"/>
      <c r="AL76" s="1"/>
      <c r="AM76" s="1"/>
      <c r="AN76" s="1"/>
      <c r="AO76" s="1"/>
      <c r="AP76" s="1"/>
      <c r="AQ76" s="1"/>
      <c r="AR76" s="1"/>
      <c r="AS76" s="1"/>
      <c r="AT76" s="1"/>
      <c r="AU76" s="1"/>
      <c r="AV76" s="1"/>
      <c r="AW76" s="1"/>
      <c r="AX76" s="1"/>
    </row>
    <row r="77" spans="1:50" ht="12" customHeight="1">
      <c r="A77" s="13"/>
      <c r="B77" s="188"/>
      <c r="C77" s="188"/>
      <c r="D77" s="188"/>
      <c r="E77" s="188"/>
      <c r="F77" s="188"/>
      <c r="G77" s="188"/>
      <c r="H77" s="188"/>
      <c r="I77" s="188"/>
      <c r="J77" s="188"/>
      <c r="K77" s="188"/>
      <c r="L77" s="188"/>
      <c r="M77" s="188"/>
      <c r="N77" s="62"/>
      <c r="O77" s="62"/>
      <c r="P77" s="62"/>
      <c r="Q77" s="13"/>
      <c r="R77" s="80"/>
      <c r="S77" s="80"/>
      <c r="T77" s="80"/>
      <c r="U77" s="80"/>
      <c r="V77" s="80"/>
      <c r="W77" s="80"/>
      <c r="X77" s="80"/>
      <c r="Y77" s="13"/>
      <c r="Z77" s="13"/>
      <c r="AA77" s="5" t="s">
        <v>225</v>
      </c>
      <c r="AB77" s="236" t="s">
        <v>380</v>
      </c>
      <c r="AC77" s="236"/>
      <c r="AD77" s="236"/>
      <c r="AE77" s="236"/>
      <c r="AF77" s="236"/>
      <c r="AG77" s="236"/>
      <c r="AH77" s="236"/>
      <c r="AI77" s="236"/>
      <c r="AJ77" s="236"/>
      <c r="AK77" s="236"/>
      <c r="AL77" s="236"/>
      <c r="AM77" s="236"/>
      <c r="AN77" s="236"/>
      <c r="AO77" s="236"/>
      <c r="AP77" s="236"/>
      <c r="AQ77" s="236"/>
      <c r="AR77" s="236"/>
      <c r="AS77" s="236"/>
      <c r="AT77" s="1"/>
      <c r="AU77" s="1"/>
      <c r="AV77" s="1"/>
      <c r="AW77" s="1"/>
      <c r="AX77" s="1"/>
    </row>
    <row r="78" spans="1:50" ht="12" customHeight="1">
      <c r="A78" s="5"/>
      <c r="B78" s="188"/>
      <c r="C78" s="188"/>
      <c r="D78" s="188"/>
      <c r="E78" s="188"/>
      <c r="F78" s="188"/>
      <c r="G78" s="188"/>
      <c r="H78" s="188"/>
      <c r="I78" s="188"/>
      <c r="J78" s="188"/>
      <c r="K78" s="188"/>
      <c r="L78" s="188"/>
      <c r="M78" s="188"/>
      <c r="N78" s="262">
        <f>BJ84</f>
        <v>0</v>
      </c>
      <c r="O78" s="262"/>
      <c r="P78" s="262"/>
      <c r="Q78" s="13"/>
      <c r="R78" s="268"/>
      <c r="S78" s="268"/>
      <c r="T78" s="268"/>
      <c r="U78" s="80"/>
      <c r="V78" s="268"/>
      <c r="W78" s="268"/>
      <c r="X78" s="268"/>
      <c r="Y78" s="13"/>
      <c r="Z78" s="13"/>
      <c r="AA78" s="1"/>
      <c r="AB78" s="236"/>
      <c r="AC78" s="236"/>
      <c r="AD78" s="236"/>
      <c r="AE78" s="236"/>
      <c r="AF78" s="236"/>
      <c r="AG78" s="236"/>
      <c r="AH78" s="236"/>
      <c r="AI78" s="236"/>
      <c r="AJ78" s="236"/>
      <c r="AK78" s="236"/>
      <c r="AL78" s="236"/>
      <c r="AM78" s="236"/>
      <c r="AN78" s="236"/>
      <c r="AO78" s="236"/>
      <c r="AP78" s="236"/>
      <c r="AQ78" s="236"/>
      <c r="AR78" s="236"/>
      <c r="AS78" s="236"/>
      <c r="AT78" s="12"/>
      <c r="AU78" s="12"/>
      <c r="AV78" s="12"/>
      <c r="AW78" s="12"/>
      <c r="AX78" s="12"/>
    </row>
    <row r="79" spans="1:50" ht="12" customHeight="1">
      <c r="A79" s="5" t="s">
        <v>225</v>
      </c>
      <c r="B79" s="188" t="s">
        <v>261</v>
      </c>
      <c r="C79" s="188"/>
      <c r="D79" s="188"/>
      <c r="E79" s="188"/>
      <c r="F79" s="188"/>
      <c r="G79" s="188"/>
      <c r="H79" s="188"/>
      <c r="I79" s="188"/>
      <c r="J79" s="188"/>
      <c r="K79" s="188"/>
      <c r="L79" s="188"/>
      <c r="M79" s="188"/>
      <c r="N79" s="7"/>
      <c r="O79" s="7"/>
      <c r="P79" s="57"/>
      <c r="Q79" s="13"/>
      <c r="R79" s="55"/>
      <c r="S79" s="55"/>
      <c r="T79" s="55"/>
      <c r="U79" s="55"/>
      <c r="V79" s="55"/>
      <c r="W79" s="55"/>
      <c r="X79" s="55"/>
      <c r="Y79" s="13"/>
      <c r="Z79" s="13"/>
      <c r="AA79" s="1"/>
      <c r="AB79" s="236"/>
      <c r="AC79" s="236"/>
      <c r="AD79" s="236"/>
      <c r="AE79" s="236"/>
      <c r="AF79" s="236"/>
      <c r="AG79" s="236"/>
      <c r="AH79" s="236"/>
      <c r="AI79" s="236"/>
      <c r="AJ79" s="236"/>
      <c r="AK79" s="236"/>
      <c r="AL79" s="236"/>
      <c r="AM79" s="236"/>
      <c r="AN79" s="236"/>
      <c r="AO79" s="236"/>
      <c r="AP79" s="236"/>
      <c r="AQ79" s="236"/>
      <c r="AR79" s="236"/>
      <c r="AS79" s="236"/>
      <c r="AT79" s="12"/>
      <c r="AU79" s="12"/>
      <c r="AV79" s="12"/>
      <c r="AW79" s="12"/>
      <c r="AX79" s="12"/>
    </row>
    <row r="80" spans="1:50" ht="12" customHeight="1">
      <c r="A80" s="5"/>
      <c r="B80" s="188"/>
      <c r="C80" s="188"/>
      <c r="D80" s="188"/>
      <c r="E80" s="188"/>
      <c r="F80" s="188"/>
      <c r="G80" s="188"/>
      <c r="H80" s="188"/>
      <c r="I80" s="188"/>
      <c r="J80" s="188"/>
      <c r="K80" s="188"/>
      <c r="L80" s="188"/>
      <c r="M80" s="188"/>
      <c r="N80" s="262">
        <f>BK84</f>
        <v>0</v>
      </c>
      <c r="O80" s="262"/>
      <c r="P80" s="262"/>
      <c r="Q80" s="13"/>
      <c r="R80" s="259"/>
      <c r="S80" s="259"/>
      <c r="T80" s="259"/>
      <c r="U80" s="55"/>
      <c r="V80" s="259"/>
      <c r="W80" s="259"/>
      <c r="X80" s="259"/>
      <c r="Y80" s="13"/>
      <c r="Z80" s="13"/>
      <c r="AA80" s="1"/>
      <c r="AB80" s="248"/>
      <c r="AC80" s="248"/>
      <c r="AD80" s="248"/>
      <c r="AE80" s="248"/>
      <c r="AF80" s="248"/>
      <c r="AG80" s="248"/>
      <c r="AH80" s="248"/>
      <c r="AI80" s="248"/>
      <c r="AJ80" s="248"/>
      <c r="AK80" s="248"/>
      <c r="AL80" s="248"/>
      <c r="AM80" s="248"/>
      <c r="AN80" s="248"/>
      <c r="AO80" s="248"/>
      <c r="AP80" s="248"/>
      <c r="AQ80" s="248"/>
      <c r="AR80" s="248"/>
      <c r="AS80" s="248"/>
      <c r="AT80" s="1"/>
      <c r="AU80" s="1"/>
      <c r="AV80" s="1"/>
      <c r="AW80" s="1"/>
      <c r="AX80" s="1"/>
    </row>
    <row r="81" spans="1:65" ht="12" customHeight="1">
      <c r="A81" s="5" t="s">
        <v>225</v>
      </c>
      <c r="B81" s="188" t="s">
        <v>17</v>
      </c>
      <c r="C81" s="188"/>
      <c r="D81" s="188"/>
      <c r="E81" s="188"/>
      <c r="F81" s="188"/>
      <c r="G81" s="188"/>
      <c r="H81" s="188"/>
      <c r="I81" s="188"/>
      <c r="J81" s="188"/>
      <c r="K81" s="188"/>
      <c r="L81" s="188"/>
      <c r="M81" s="188"/>
      <c r="N81" s="62"/>
      <c r="O81" s="62"/>
      <c r="P81" s="63"/>
      <c r="Q81" s="13"/>
      <c r="R81" s="55"/>
      <c r="S81" s="55"/>
      <c r="T81" s="55"/>
      <c r="U81" s="55"/>
      <c r="V81" s="55"/>
      <c r="W81" s="55"/>
      <c r="X81" s="55"/>
      <c r="Y81" s="13"/>
      <c r="Z81" s="13"/>
      <c r="AA81" s="5" t="s">
        <v>225</v>
      </c>
      <c r="AB81" s="236" t="s">
        <v>381</v>
      </c>
      <c r="AC81" s="248"/>
      <c r="AD81" s="248"/>
      <c r="AE81" s="248"/>
      <c r="AF81" s="248"/>
      <c r="AG81" s="248"/>
      <c r="AH81" s="248"/>
      <c r="AI81" s="248"/>
      <c r="AJ81" s="248"/>
      <c r="AK81" s="248"/>
      <c r="AL81" s="248"/>
      <c r="AM81" s="248"/>
      <c r="AN81" s="248"/>
      <c r="AO81" s="248"/>
      <c r="AP81" s="248"/>
      <c r="AQ81" s="248"/>
      <c r="AR81" s="248"/>
      <c r="AS81" s="248"/>
      <c r="AT81" s="1"/>
      <c r="AU81" s="1"/>
      <c r="AV81" s="1"/>
      <c r="AW81" s="1"/>
      <c r="AX81" s="1"/>
      <c r="AZ81" s="31" t="b">
        <v>0</v>
      </c>
      <c r="BA81" s="89" t="b">
        <f>IF(AZ81,0.06)</f>
        <v>0</v>
      </c>
      <c r="BB81" s="89" t="b">
        <f>IF(AZ81,0.22)</f>
        <v>0</v>
      </c>
      <c r="BC81" s="89" t="b">
        <f>IF(AZ81,0.02)</f>
        <v>0</v>
      </c>
      <c r="BD81" s="89" t="b">
        <f>IF(AZ81,0.1)</f>
        <v>0</v>
      </c>
      <c r="BE81" s="89" t="b">
        <f>IF(AZ81,0.15)</f>
        <v>0</v>
      </c>
      <c r="BF81" s="89" t="b">
        <f>IF(AZ81,0.3)</f>
        <v>0</v>
      </c>
      <c r="BG81" s="89" t="b">
        <f>IF(AZ81,0.06)</f>
        <v>0</v>
      </c>
      <c r="BH81" s="89" t="b">
        <f>IF(AZ81,0.3)</f>
        <v>0</v>
      </c>
      <c r="BI81" s="89" t="b">
        <f>IF(AZ81,0)</f>
        <v>0</v>
      </c>
      <c r="BJ81" s="89" t="b">
        <f>IF(AZ81,0.03)</f>
        <v>0</v>
      </c>
      <c r="BK81" s="89" t="b">
        <f>IF(AZ81,0)</f>
        <v>0</v>
      </c>
      <c r="BL81" s="89" t="b">
        <f>IF(AZ81,0.06)</f>
        <v>0</v>
      </c>
    </row>
    <row r="82" spans="1:65" ht="12" customHeight="1">
      <c r="A82" s="13"/>
      <c r="B82" s="188"/>
      <c r="C82" s="188"/>
      <c r="D82" s="188"/>
      <c r="E82" s="188"/>
      <c r="F82" s="188"/>
      <c r="G82" s="188"/>
      <c r="H82" s="188"/>
      <c r="I82" s="188"/>
      <c r="J82" s="188"/>
      <c r="K82" s="188"/>
      <c r="L82" s="188"/>
      <c r="M82" s="188"/>
      <c r="N82" s="262">
        <f>BL84</f>
        <v>0</v>
      </c>
      <c r="O82" s="262"/>
      <c r="P82" s="262"/>
      <c r="Q82" s="62"/>
      <c r="R82" s="259"/>
      <c r="S82" s="259"/>
      <c r="T82" s="259"/>
      <c r="U82" s="55"/>
      <c r="V82" s="259"/>
      <c r="W82" s="259"/>
      <c r="X82" s="259"/>
      <c r="Y82" s="13"/>
      <c r="Z82" s="13"/>
      <c r="AA82" s="60"/>
      <c r="AB82" s="248"/>
      <c r="AC82" s="248"/>
      <c r="AD82" s="248"/>
      <c r="AE82" s="248"/>
      <c r="AF82" s="248"/>
      <c r="AG82" s="248"/>
      <c r="AH82" s="248"/>
      <c r="AI82" s="248"/>
      <c r="AJ82" s="248"/>
      <c r="AK82" s="248"/>
      <c r="AL82" s="248"/>
      <c r="AM82" s="248"/>
      <c r="AN82" s="248"/>
      <c r="AO82" s="248"/>
      <c r="AP82" s="248"/>
      <c r="AQ82" s="248"/>
      <c r="AR82" s="248"/>
      <c r="AS82" s="248"/>
      <c r="AT82" s="1"/>
      <c r="AU82" s="1"/>
      <c r="AV82" s="1"/>
      <c r="AW82" s="1"/>
      <c r="AX82" s="1"/>
      <c r="AZ82" s="31" t="b">
        <v>0</v>
      </c>
      <c r="BA82" s="89" t="b">
        <f>IF(AZ82,0.06)</f>
        <v>0</v>
      </c>
      <c r="BB82" s="89" t="b">
        <f>IF(AZ82,0.24)</f>
        <v>0</v>
      </c>
      <c r="BC82" s="89" t="b">
        <f>IF(AZ82,0)</f>
        <v>0</v>
      </c>
      <c r="BD82" s="89" t="b">
        <f>IF(AZ82,0.1)</f>
        <v>0</v>
      </c>
      <c r="BE82" s="89" t="b">
        <f>IF(AZ82,0.15)</f>
        <v>0</v>
      </c>
      <c r="BF82" s="89" t="b">
        <f>IF(AZ82,0.3)</f>
        <v>0</v>
      </c>
      <c r="BG82" s="89" t="b">
        <f>IF(AZ82,0)</f>
        <v>0</v>
      </c>
      <c r="BH82" s="89" t="b">
        <f>IF(AZ82,0)</f>
        <v>0</v>
      </c>
      <c r="BI82" s="89" t="b">
        <f>IF(AZ82,0.07)</f>
        <v>0</v>
      </c>
      <c r="BJ82" s="89" t="b">
        <f>IF(AZ82,0.03)</f>
        <v>0</v>
      </c>
      <c r="BK82" s="89" t="b">
        <f>IF(AZ82,0.05)</f>
        <v>0</v>
      </c>
      <c r="BL82" s="89" t="b">
        <f>IF(AZ82,0)</f>
        <v>0</v>
      </c>
    </row>
    <row r="83" spans="1:65" ht="12" customHeight="1">
      <c r="A83" s="52"/>
      <c r="B83" s="13"/>
      <c r="C83" s="13"/>
      <c r="D83" s="13"/>
      <c r="E83" s="13"/>
      <c r="F83" s="13"/>
      <c r="G83" s="13"/>
      <c r="H83" s="13"/>
      <c r="I83" s="13"/>
      <c r="J83" s="13"/>
      <c r="K83" s="13"/>
      <c r="L83" s="13"/>
      <c r="M83" s="13"/>
      <c r="N83" s="62"/>
      <c r="O83" s="62"/>
      <c r="P83" s="62"/>
      <c r="Q83" s="13"/>
      <c r="R83" s="55"/>
      <c r="S83" s="55"/>
      <c r="T83" s="55"/>
      <c r="U83" s="55"/>
      <c r="V83" s="55"/>
      <c r="W83" s="55"/>
      <c r="X83" s="55"/>
      <c r="Y83" s="13"/>
      <c r="Z83" s="13"/>
      <c r="AA83" s="1"/>
      <c r="AB83" s="248"/>
      <c r="AC83" s="248"/>
      <c r="AD83" s="248"/>
      <c r="AE83" s="248"/>
      <c r="AF83" s="248"/>
      <c r="AG83" s="248"/>
      <c r="AH83" s="248"/>
      <c r="AI83" s="248"/>
      <c r="AJ83" s="248"/>
      <c r="AK83" s="248"/>
      <c r="AL83" s="248"/>
      <c r="AM83" s="248"/>
      <c r="AN83" s="248"/>
      <c r="AO83" s="248"/>
      <c r="AP83" s="248"/>
      <c r="AQ83" s="248"/>
      <c r="AR83" s="248"/>
      <c r="AS83" s="248"/>
      <c r="AT83" s="12"/>
      <c r="AU83" s="12"/>
      <c r="AV83" s="12"/>
      <c r="AW83" s="12"/>
      <c r="AX83" s="12"/>
    </row>
    <row r="84" spans="1:65" ht="12" customHeight="1">
      <c r="A84" s="13" t="s">
        <v>18</v>
      </c>
      <c r="B84" s="13"/>
      <c r="C84" s="13"/>
      <c r="D84" s="13"/>
      <c r="E84" s="13"/>
      <c r="F84" s="13"/>
      <c r="G84" s="13"/>
      <c r="H84" s="13"/>
      <c r="I84" s="13"/>
      <c r="J84" s="13"/>
      <c r="K84" s="13"/>
      <c r="L84" s="13"/>
      <c r="M84" s="64"/>
      <c r="N84" s="64"/>
      <c r="O84" s="263" t="s">
        <v>10</v>
      </c>
      <c r="P84" s="263"/>
      <c r="Q84" s="13"/>
      <c r="R84" s="264">
        <f>SUM(AR56:AT70,R78:T82)</f>
        <v>0</v>
      </c>
      <c r="S84" s="264"/>
      <c r="T84" s="264"/>
      <c r="U84" s="90"/>
      <c r="V84" s="90"/>
      <c r="W84" s="90"/>
      <c r="X84" s="90"/>
      <c r="Y84" s="13"/>
      <c r="Z84" s="13"/>
      <c r="AA84" s="12"/>
      <c r="AB84" s="248"/>
      <c r="AC84" s="248"/>
      <c r="AD84" s="248"/>
      <c r="AE84" s="248"/>
      <c r="AF84" s="248"/>
      <c r="AG84" s="248"/>
      <c r="AH84" s="248"/>
      <c r="AI84" s="248"/>
      <c r="AJ84" s="248"/>
      <c r="AK84" s="248"/>
      <c r="AL84" s="248"/>
      <c r="AM84" s="248"/>
      <c r="AN84" s="248"/>
      <c r="AO84" s="248"/>
      <c r="AP84" s="248"/>
      <c r="AQ84" s="248"/>
      <c r="AR84" s="248"/>
      <c r="AS84" s="248"/>
      <c r="AT84" s="12"/>
      <c r="AU84" s="12"/>
      <c r="AV84" s="12"/>
      <c r="AW84" s="12"/>
      <c r="AX84" s="12"/>
      <c r="BA84" s="89">
        <f>IF(AND(BA81=0.06,BA82=0.06),0,BA81+BA82)</f>
        <v>0</v>
      </c>
      <c r="BB84" s="89">
        <f>IF(AND(BB81=0.22,BB82=0.24),0,BB81+BB82)</f>
        <v>0</v>
      </c>
      <c r="BC84" s="89">
        <f>IF(AND(BC81=0.02,BC82=0),0,BC81+BC82)</f>
        <v>0</v>
      </c>
      <c r="BD84" s="89">
        <f>IF(AND(BD81=0.1,BD82=0.1),0,BD81+BD82)</f>
        <v>0</v>
      </c>
      <c r="BE84" s="89">
        <f>IF(AND(BE81=0.15,BE82=0.15),0,BE81+BE82)</f>
        <v>0</v>
      </c>
      <c r="BF84" s="89">
        <f>IF(AND(BF81=0.3,BF82=0.3),0,BF81+BF82)</f>
        <v>0</v>
      </c>
      <c r="BG84" s="89">
        <f>IF(AND(BG81=0.06,BG82=0),0,BG81+BG82)</f>
        <v>0</v>
      </c>
      <c r="BH84" s="89">
        <f>IF(AND(BH81=0.3,BH82=0),0,BH81+BH82)</f>
        <v>0</v>
      </c>
      <c r="BI84" s="89">
        <f>IF(AND(BI81=0,BI82=0.07),0,BI81+BI82)</f>
        <v>0</v>
      </c>
      <c r="BJ84" s="89">
        <f>IF(AND(BJ81=0.03,BJ82=0.03),0,BJ81+BJ82)</f>
        <v>0</v>
      </c>
      <c r="BK84" s="89">
        <f>IF(AND(BK81=0,BK82=0.05),0,BK81+BK82)</f>
        <v>0</v>
      </c>
      <c r="BL84" s="89">
        <f>IF(AND(BL81=0.06,BL82=0),0,BL81+BL82)</f>
        <v>0</v>
      </c>
      <c r="BM84" s="89"/>
    </row>
    <row r="85" spans="1:65" ht="12" customHeight="1">
      <c r="A85" s="13" t="s">
        <v>202</v>
      </c>
      <c r="B85" s="13"/>
      <c r="C85" s="13"/>
      <c r="D85" s="13"/>
      <c r="E85" s="13"/>
      <c r="F85" s="13"/>
      <c r="G85" s="13"/>
      <c r="H85" s="13"/>
      <c r="I85" s="13"/>
      <c r="J85" s="13"/>
      <c r="K85" s="13"/>
      <c r="L85" s="13"/>
      <c r="M85" s="64"/>
      <c r="N85" s="64"/>
      <c r="O85" s="263" t="s">
        <v>10</v>
      </c>
      <c r="P85" s="263"/>
      <c r="Q85" s="13"/>
      <c r="R85" s="90"/>
      <c r="S85" s="90"/>
      <c r="T85" s="90"/>
      <c r="U85" s="90"/>
      <c r="V85" s="264">
        <f>SUM(AV56:AX70,V78:X82)</f>
        <v>0</v>
      </c>
      <c r="W85" s="264"/>
      <c r="X85" s="264"/>
      <c r="Y85" s="13"/>
      <c r="Z85" s="13"/>
      <c r="AA85" s="1"/>
      <c r="AB85" s="248"/>
      <c r="AC85" s="248"/>
      <c r="AD85" s="248"/>
      <c r="AE85" s="248"/>
      <c r="AF85" s="248"/>
      <c r="AG85" s="248"/>
      <c r="AH85" s="248"/>
      <c r="AI85" s="248"/>
      <c r="AJ85" s="248"/>
      <c r="AK85" s="248"/>
      <c r="AL85" s="248"/>
      <c r="AM85" s="248"/>
      <c r="AN85" s="248"/>
      <c r="AO85" s="248"/>
      <c r="AP85" s="248"/>
      <c r="AQ85" s="248"/>
      <c r="AR85" s="248"/>
      <c r="AS85" s="248"/>
      <c r="AT85" s="12"/>
      <c r="AU85" s="12"/>
      <c r="AV85" s="12"/>
      <c r="AW85" s="12"/>
      <c r="AX85" s="12"/>
    </row>
    <row r="86" spans="1:65" ht="12" customHeight="1">
      <c r="A86" s="13" t="s">
        <v>152</v>
      </c>
      <c r="B86" s="13"/>
      <c r="C86" s="13"/>
      <c r="D86" s="13"/>
      <c r="E86" s="13"/>
      <c r="F86" s="13"/>
      <c r="G86" s="13"/>
      <c r="H86" s="13"/>
      <c r="I86" s="13"/>
      <c r="J86" s="13"/>
      <c r="K86" s="13"/>
      <c r="L86" s="13"/>
      <c r="M86" s="262">
        <f>SUM(AN56,AN57,AN59,AN62,AN64,AN66,AN68,AN69,AN70,N78,N80,N82)</f>
        <v>0</v>
      </c>
      <c r="N86" s="263"/>
      <c r="O86" s="263"/>
      <c r="P86" s="263"/>
      <c r="Q86" s="13"/>
      <c r="R86" s="264">
        <f>SUM(R84,V85)</f>
        <v>0</v>
      </c>
      <c r="S86" s="264"/>
      <c r="T86" s="264"/>
      <c r="U86" s="264"/>
      <c r="V86" s="264"/>
      <c r="W86" s="264"/>
      <c r="X86" s="264"/>
      <c r="Y86" s="13"/>
      <c r="Z86" s="13"/>
      <c r="AA86" s="19" t="s">
        <v>48</v>
      </c>
      <c r="AB86" s="12"/>
      <c r="AC86" s="12"/>
      <c r="AD86" s="12"/>
      <c r="AE86" s="12"/>
      <c r="AF86" s="12"/>
      <c r="AG86" s="12"/>
      <c r="AH86" s="12"/>
      <c r="AI86" s="12"/>
      <c r="AJ86" s="12"/>
      <c r="AK86" s="12"/>
      <c r="AL86" s="12"/>
      <c r="AM86" s="12"/>
      <c r="AN86" s="12"/>
      <c r="AO86" s="12"/>
      <c r="AP86" s="12"/>
      <c r="AQ86" s="12"/>
      <c r="AR86" s="12"/>
      <c r="AS86" s="12"/>
      <c r="AT86" s="12"/>
      <c r="AU86" s="12"/>
      <c r="AV86" s="12"/>
      <c r="AW86" s="12"/>
      <c r="AX86" s="12"/>
    </row>
    <row r="87" spans="1:65" ht="12" customHeight="1">
      <c r="Y87" s="13"/>
      <c r="Z87" s="13"/>
      <c r="AA87" s="5" t="s">
        <v>225</v>
      </c>
      <c r="AB87" s="234" t="s">
        <v>257</v>
      </c>
      <c r="AC87" s="234"/>
      <c r="AD87" s="234"/>
      <c r="AE87" s="234"/>
      <c r="AF87" s="234"/>
      <c r="AG87" s="234"/>
      <c r="AH87" s="234"/>
      <c r="AI87" s="234"/>
      <c r="AJ87" s="234"/>
      <c r="AK87" s="234"/>
      <c r="AL87" s="234"/>
      <c r="AM87" s="234"/>
      <c r="AN87" s="234"/>
      <c r="AO87" s="234"/>
      <c r="AP87" s="234"/>
      <c r="AQ87" s="234"/>
      <c r="AR87" s="234"/>
      <c r="AS87" s="12"/>
      <c r="AT87" s="12"/>
      <c r="AU87" s="12"/>
      <c r="AV87" s="12"/>
      <c r="AW87" s="12"/>
      <c r="AX87" s="12"/>
    </row>
    <row r="88" spans="1:65" ht="12" customHeight="1">
      <c r="A88" s="37" t="s">
        <v>21</v>
      </c>
      <c r="B88" s="13"/>
      <c r="C88" s="37" t="s">
        <v>153</v>
      </c>
      <c r="D88" s="13"/>
      <c r="E88" s="13"/>
      <c r="F88" s="13"/>
      <c r="G88" s="13"/>
      <c r="H88" s="13"/>
      <c r="I88" s="13"/>
      <c r="J88" s="13"/>
      <c r="K88" s="13"/>
      <c r="L88" s="13"/>
      <c r="M88" s="13"/>
      <c r="N88" s="13"/>
      <c r="O88" s="13"/>
      <c r="P88" s="13"/>
      <c r="Q88" s="13"/>
      <c r="R88" s="13"/>
      <c r="S88" s="13"/>
      <c r="T88" s="13"/>
      <c r="U88" s="13"/>
      <c r="V88" s="13"/>
      <c r="W88" s="13"/>
      <c r="X88" s="13"/>
      <c r="Y88" s="13"/>
      <c r="Z88" s="13"/>
      <c r="AA88" s="12"/>
      <c r="AB88" s="234"/>
      <c r="AC88" s="234"/>
      <c r="AD88" s="234"/>
      <c r="AE88" s="234"/>
      <c r="AF88" s="234"/>
      <c r="AG88" s="234"/>
      <c r="AH88" s="234"/>
      <c r="AI88" s="234"/>
      <c r="AJ88" s="234"/>
      <c r="AK88" s="234"/>
      <c r="AL88" s="234"/>
      <c r="AM88" s="234"/>
      <c r="AN88" s="234"/>
      <c r="AO88" s="234"/>
      <c r="AP88" s="234"/>
      <c r="AQ88" s="234"/>
      <c r="AR88" s="234"/>
      <c r="AS88" s="12"/>
      <c r="AT88" s="12"/>
      <c r="AU88" s="12"/>
      <c r="AV88" s="12"/>
      <c r="AW88" s="12"/>
      <c r="AX88" s="12"/>
    </row>
    <row r="89" spans="1:65" ht="12" customHeight="1">
      <c r="A89" s="186" t="s">
        <v>494</v>
      </c>
      <c r="B89" s="186"/>
      <c r="C89" s="186"/>
      <c r="D89" s="186"/>
      <c r="E89" s="186"/>
      <c r="F89" s="186"/>
      <c r="G89" s="186"/>
      <c r="H89" s="186"/>
      <c r="I89" s="186"/>
      <c r="J89" s="186"/>
      <c r="K89" s="186"/>
      <c r="L89" s="186"/>
      <c r="M89" s="186"/>
      <c r="N89" s="186"/>
      <c r="O89" s="186"/>
      <c r="P89" s="186"/>
      <c r="Q89" s="186"/>
      <c r="R89" s="186"/>
      <c r="S89" s="186"/>
      <c r="T89" s="186"/>
      <c r="U89" s="186"/>
      <c r="V89" s="186"/>
      <c r="W89" s="186"/>
      <c r="X89" s="256"/>
      <c r="Y89" s="256"/>
      <c r="Z89" s="13"/>
      <c r="AA89" s="18"/>
      <c r="AB89" s="234"/>
      <c r="AC89" s="234"/>
      <c r="AD89" s="234"/>
      <c r="AE89" s="234"/>
      <c r="AF89" s="234"/>
      <c r="AG89" s="234"/>
      <c r="AH89" s="234"/>
      <c r="AI89" s="234"/>
      <c r="AJ89" s="234"/>
      <c r="AK89" s="234"/>
      <c r="AL89" s="234"/>
      <c r="AM89" s="234"/>
      <c r="AN89" s="234"/>
      <c r="AO89" s="234"/>
      <c r="AP89" s="234"/>
      <c r="AQ89" s="234"/>
      <c r="AR89" s="234"/>
      <c r="AS89" s="12"/>
      <c r="AT89" s="12"/>
      <c r="AU89" s="12"/>
      <c r="AV89" s="12"/>
      <c r="AW89" s="12"/>
      <c r="AX89" s="12"/>
    </row>
    <row r="90" spans="1:65" ht="12" customHeight="1">
      <c r="A90" s="186"/>
      <c r="B90" s="186"/>
      <c r="C90" s="186"/>
      <c r="D90" s="186"/>
      <c r="E90" s="186"/>
      <c r="F90" s="186"/>
      <c r="G90" s="186"/>
      <c r="H90" s="186"/>
      <c r="I90" s="186"/>
      <c r="J90" s="186"/>
      <c r="K90" s="186"/>
      <c r="L90" s="186"/>
      <c r="M90" s="186"/>
      <c r="N90" s="186"/>
      <c r="O90" s="186"/>
      <c r="P90" s="186"/>
      <c r="Q90" s="186"/>
      <c r="R90" s="186"/>
      <c r="S90" s="186"/>
      <c r="T90" s="186"/>
      <c r="U90" s="186"/>
      <c r="V90" s="186"/>
      <c r="W90" s="186"/>
      <c r="X90" s="256"/>
      <c r="Y90" s="256"/>
      <c r="Z90" s="13"/>
      <c r="AA90" s="52" t="s">
        <v>20</v>
      </c>
      <c r="AB90" s="13"/>
      <c r="AC90" s="13"/>
      <c r="AD90" s="13"/>
      <c r="AE90" s="13"/>
      <c r="AF90" s="13"/>
      <c r="AG90" s="13"/>
      <c r="AH90" s="13"/>
      <c r="AI90" s="13"/>
      <c r="AJ90" s="13"/>
      <c r="AK90" s="13"/>
      <c r="AL90" s="13"/>
      <c r="AM90" s="13"/>
      <c r="AN90" s="13"/>
      <c r="AO90" s="13"/>
      <c r="AP90" s="13"/>
      <c r="AQ90" s="13"/>
      <c r="AR90" s="13"/>
      <c r="AS90" s="13"/>
      <c r="AT90" s="13"/>
      <c r="AU90" s="13"/>
      <c r="AV90" s="13"/>
      <c r="AW90" s="13"/>
      <c r="AX90" s="13"/>
    </row>
    <row r="91" spans="1:65" ht="12" customHeight="1">
      <c r="A91" s="186"/>
      <c r="B91" s="186"/>
      <c r="C91" s="186"/>
      <c r="D91" s="186"/>
      <c r="E91" s="186"/>
      <c r="F91" s="186"/>
      <c r="G91" s="186"/>
      <c r="H91" s="186"/>
      <c r="I91" s="186"/>
      <c r="J91" s="186"/>
      <c r="K91" s="186"/>
      <c r="L91" s="186"/>
      <c r="M91" s="186"/>
      <c r="N91" s="186"/>
      <c r="O91" s="186"/>
      <c r="P91" s="186"/>
      <c r="Q91" s="186"/>
      <c r="R91" s="186"/>
      <c r="S91" s="186"/>
      <c r="T91" s="186"/>
      <c r="U91" s="186"/>
      <c r="V91" s="186"/>
      <c r="W91" s="186"/>
      <c r="X91" s="256"/>
      <c r="Y91" s="256"/>
      <c r="Z91" s="13"/>
      <c r="AA91" s="5" t="s">
        <v>225</v>
      </c>
      <c r="AB91" s="188" t="s">
        <v>157</v>
      </c>
      <c r="AC91" s="188"/>
      <c r="AD91" s="188"/>
      <c r="AE91" s="188"/>
      <c r="AF91" s="188"/>
      <c r="AG91" s="188"/>
      <c r="AH91" s="188"/>
      <c r="AI91" s="188"/>
      <c r="AJ91" s="188"/>
      <c r="AK91" s="188"/>
      <c r="AL91" s="188"/>
      <c r="AM91" s="188"/>
      <c r="AN91" s="188"/>
      <c r="AO91" s="188"/>
      <c r="AP91" s="188"/>
      <c r="AQ91" s="188"/>
      <c r="AR91" s="188"/>
      <c r="AS91" s="13"/>
      <c r="AT91" s="13"/>
      <c r="AU91" s="13"/>
      <c r="AV91" s="13"/>
      <c r="AW91" s="13"/>
      <c r="AX91" s="13"/>
    </row>
    <row r="92" spans="1:65" ht="12" customHeight="1">
      <c r="A92" s="186"/>
      <c r="B92" s="186"/>
      <c r="C92" s="186"/>
      <c r="D92" s="186"/>
      <c r="E92" s="186"/>
      <c r="F92" s="186"/>
      <c r="G92" s="186"/>
      <c r="H92" s="186"/>
      <c r="I92" s="186"/>
      <c r="J92" s="186"/>
      <c r="K92" s="186"/>
      <c r="L92" s="186"/>
      <c r="M92" s="186"/>
      <c r="N92" s="186"/>
      <c r="O92" s="186"/>
      <c r="P92" s="186"/>
      <c r="Q92" s="186"/>
      <c r="R92" s="186"/>
      <c r="S92" s="186"/>
      <c r="T92" s="186"/>
      <c r="U92" s="186"/>
      <c r="V92" s="186"/>
      <c r="W92" s="186"/>
      <c r="X92" s="256"/>
      <c r="Y92" s="256"/>
      <c r="Z92" s="13"/>
      <c r="AA92" s="52"/>
      <c r="AB92" s="188"/>
      <c r="AC92" s="188"/>
      <c r="AD92" s="188"/>
      <c r="AE92" s="188"/>
      <c r="AF92" s="188"/>
      <c r="AG92" s="188"/>
      <c r="AH92" s="188"/>
      <c r="AI92" s="188"/>
      <c r="AJ92" s="188"/>
      <c r="AK92" s="188"/>
      <c r="AL92" s="188"/>
      <c r="AM92" s="188"/>
      <c r="AN92" s="188"/>
      <c r="AO92" s="188"/>
      <c r="AP92" s="188"/>
      <c r="AQ92" s="188"/>
      <c r="AR92" s="188"/>
      <c r="AS92" s="13"/>
      <c r="AT92" s="13"/>
      <c r="AU92" s="13"/>
      <c r="AV92" s="13"/>
      <c r="AW92" s="13"/>
      <c r="AX92" s="13"/>
    </row>
    <row r="93" spans="1:65" ht="12" customHeight="1">
      <c r="A93" s="98" t="s">
        <v>375</v>
      </c>
      <c r="Y93" s="12"/>
      <c r="Z93" s="12"/>
      <c r="AA93" s="52"/>
      <c r="AB93" s="188"/>
      <c r="AC93" s="188"/>
      <c r="AD93" s="188"/>
      <c r="AE93" s="188"/>
      <c r="AF93" s="188"/>
      <c r="AG93" s="188"/>
      <c r="AH93" s="188"/>
      <c r="AI93" s="188"/>
      <c r="AJ93" s="188"/>
      <c r="AK93" s="188"/>
      <c r="AL93" s="188"/>
      <c r="AM93" s="188"/>
      <c r="AN93" s="188"/>
      <c r="AO93" s="188"/>
      <c r="AP93" s="188"/>
      <c r="AQ93" s="188"/>
      <c r="AR93" s="188"/>
      <c r="AS93" s="13"/>
      <c r="AT93" s="13"/>
      <c r="AU93" s="13"/>
      <c r="AV93" s="13"/>
      <c r="AW93" s="13"/>
      <c r="AX93" s="13"/>
    </row>
    <row r="94" spans="1:65" ht="12" customHeight="1">
      <c r="A94" s="5" t="s">
        <v>225</v>
      </c>
      <c r="B94" s="236" t="s">
        <v>376</v>
      </c>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52"/>
      <c r="AB94" s="188"/>
      <c r="AC94" s="188"/>
      <c r="AD94" s="188"/>
      <c r="AE94" s="188"/>
      <c r="AF94" s="188"/>
      <c r="AG94" s="188"/>
      <c r="AH94" s="188"/>
      <c r="AI94" s="188"/>
      <c r="AJ94" s="188"/>
      <c r="AK94" s="188"/>
      <c r="AL94" s="188"/>
      <c r="AM94" s="188"/>
      <c r="AN94" s="188"/>
      <c r="AO94" s="188"/>
      <c r="AP94" s="188"/>
      <c r="AQ94" s="188"/>
      <c r="AR94" s="188"/>
      <c r="AS94" s="12"/>
      <c r="AT94" s="12"/>
      <c r="AU94" s="12"/>
      <c r="AV94" s="12"/>
      <c r="AW94" s="12"/>
      <c r="AX94" s="12"/>
    </row>
    <row r="95" spans="1:65" ht="12" customHeight="1">
      <c r="A95" s="5" t="s">
        <v>225</v>
      </c>
      <c r="B95" s="236" t="s">
        <v>377</v>
      </c>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5" t="s">
        <v>225</v>
      </c>
      <c r="AB95" s="188" t="s">
        <v>90</v>
      </c>
      <c r="AC95" s="188"/>
      <c r="AD95" s="188"/>
      <c r="AE95" s="188"/>
      <c r="AF95" s="188"/>
      <c r="AG95" s="188"/>
      <c r="AH95" s="188"/>
      <c r="AI95" s="188"/>
      <c r="AJ95" s="188"/>
      <c r="AK95" s="188"/>
      <c r="AL95" s="188"/>
      <c r="AM95" s="188"/>
      <c r="AN95" s="188"/>
      <c r="AO95" s="188"/>
      <c r="AP95" s="188"/>
      <c r="AQ95" s="188"/>
      <c r="AR95" s="188"/>
      <c r="AS95" s="13"/>
      <c r="AT95" s="13"/>
      <c r="AU95" s="13"/>
      <c r="AV95" s="13"/>
      <c r="AW95" s="13"/>
      <c r="AX95" s="13"/>
    </row>
    <row r="96" spans="1:65" ht="12" customHeight="1">
      <c r="A96" s="5" t="s">
        <v>225</v>
      </c>
      <c r="B96" s="236" t="s">
        <v>378</v>
      </c>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3"/>
      <c r="AB96" s="188"/>
      <c r="AC96" s="188"/>
      <c r="AD96" s="188"/>
      <c r="AE96" s="188"/>
      <c r="AF96" s="188"/>
      <c r="AG96" s="188"/>
      <c r="AH96" s="188"/>
      <c r="AI96" s="188"/>
      <c r="AJ96" s="188"/>
      <c r="AK96" s="188"/>
      <c r="AL96" s="188"/>
      <c r="AM96" s="188"/>
      <c r="AN96" s="188"/>
      <c r="AO96" s="188"/>
      <c r="AP96" s="188"/>
      <c r="AQ96" s="188"/>
      <c r="AR96" s="188"/>
      <c r="AS96" s="12"/>
      <c r="AT96" s="12"/>
      <c r="AU96" s="12"/>
      <c r="AV96" s="12"/>
      <c r="AW96" s="12"/>
      <c r="AX96" s="12"/>
    </row>
    <row r="97" spans="1:50" ht="12" customHeight="1">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3"/>
      <c r="AB97" s="54"/>
      <c r="AC97" s="54"/>
      <c r="AD97" s="54"/>
      <c r="AE97" s="54"/>
      <c r="AF97" s="54"/>
      <c r="AG97" s="54"/>
      <c r="AH97" s="54"/>
      <c r="AI97" s="54"/>
      <c r="AJ97" s="54"/>
      <c r="AK97" s="54"/>
      <c r="AL97" s="54"/>
      <c r="AM97" s="54"/>
      <c r="AN97" s="54"/>
      <c r="AO97" s="54"/>
      <c r="AP97" s="54"/>
      <c r="AQ97" s="54"/>
      <c r="AR97" s="54"/>
      <c r="AS97" s="12"/>
      <c r="AT97" s="12"/>
      <c r="AU97" s="12"/>
      <c r="AV97" s="12"/>
      <c r="AW97" s="12"/>
      <c r="AX97" s="12"/>
    </row>
    <row r="98" spans="1:50" ht="12" customHeight="1">
      <c r="A98" s="52" t="s">
        <v>12</v>
      </c>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5" t="s">
        <v>22</v>
      </c>
      <c r="AB98" s="13"/>
      <c r="AC98" s="6" t="s">
        <v>260</v>
      </c>
      <c r="AD98" s="12"/>
      <c r="AE98" s="12"/>
      <c r="AF98" s="12"/>
      <c r="AG98" s="12"/>
      <c r="AH98" s="12"/>
      <c r="AI98" s="12"/>
      <c r="AJ98" s="12"/>
      <c r="AK98" s="12"/>
      <c r="AL98" s="12"/>
      <c r="AM98" s="12"/>
      <c r="AN98" s="12"/>
      <c r="AO98" s="12"/>
      <c r="AP98" s="12"/>
      <c r="AQ98" s="12"/>
      <c r="AR98" s="12"/>
      <c r="AS98" s="12"/>
      <c r="AT98" s="12"/>
      <c r="AU98" s="12"/>
      <c r="AV98" s="12"/>
      <c r="AW98" s="12"/>
      <c r="AX98" s="12"/>
    </row>
    <row r="99" spans="1:50" ht="12" customHeight="1">
      <c r="A99" s="5" t="s">
        <v>225</v>
      </c>
      <c r="B99" s="13" t="s">
        <v>262</v>
      </c>
      <c r="C99" s="13"/>
      <c r="D99" s="13"/>
      <c r="E99" s="13"/>
      <c r="F99" s="13"/>
      <c r="G99" s="13"/>
      <c r="H99" s="13"/>
      <c r="I99" s="13"/>
      <c r="J99" s="13"/>
      <c r="K99" s="13"/>
      <c r="L99" s="13"/>
      <c r="M99" s="13"/>
      <c r="N99" s="13"/>
      <c r="O99" s="13"/>
      <c r="P99" s="13"/>
      <c r="Q99" s="13"/>
      <c r="R99" s="13"/>
      <c r="S99" s="13"/>
      <c r="T99" s="13"/>
      <c r="U99" s="13"/>
      <c r="V99" s="13"/>
      <c r="W99" s="13"/>
      <c r="X99" s="13"/>
      <c r="Y99" s="13"/>
      <c r="Z99" s="13"/>
      <c r="AA99" s="174"/>
      <c r="AB99" s="174"/>
      <c r="AC99" s="189" t="s">
        <v>468</v>
      </c>
      <c r="AD99" s="189"/>
      <c r="AE99" s="189"/>
      <c r="AF99" s="189"/>
      <c r="AG99" s="189"/>
      <c r="AH99" s="189"/>
      <c r="AI99" s="189"/>
      <c r="AJ99" s="189"/>
      <c r="AK99" s="189"/>
      <c r="AL99" s="189"/>
      <c r="AM99" s="189"/>
      <c r="AN99" s="189"/>
      <c r="AO99" s="189"/>
      <c r="AP99" s="189"/>
      <c r="AQ99" s="189"/>
      <c r="AR99" s="189"/>
      <c r="AS99" s="189"/>
      <c r="AT99" s="189"/>
      <c r="AU99" s="189"/>
      <c r="AV99" s="189"/>
      <c r="AW99" s="189"/>
      <c r="AX99" s="189"/>
    </row>
    <row r="100" spans="1:50" ht="12" customHeight="1">
      <c r="A100" s="5" t="s">
        <v>225</v>
      </c>
      <c r="B100" s="271" t="s">
        <v>263</v>
      </c>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13"/>
      <c r="Z100" s="13"/>
      <c r="AA100" s="174"/>
      <c r="AB100" s="174"/>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row>
    <row r="101" spans="1:50" ht="12" customHeight="1">
      <c r="A101" s="13"/>
      <c r="B101" s="271"/>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13"/>
      <c r="Z101" s="13"/>
      <c r="AA101" s="174"/>
      <c r="AB101" s="174"/>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row>
    <row r="102" spans="1:50" ht="12" customHeight="1">
      <c r="A102" s="5" t="s">
        <v>225</v>
      </c>
      <c r="B102" s="189" t="s">
        <v>264</v>
      </c>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3"/>
      <c r="Z102" s="13"/>
      <c r="AA102" s="13"/>
      <c r="AB102" s="13"/>
      <c r="AC102" s="189"/>
      <c r="AD102" s="189"/>
      <c r="AE102" s="189"/>
      <c r="AF102" s="189"/>
      <c r="AG102" s="189"/>
      <c r="AH102" s="189"/>
      <c r="AI102" s="189"/>
      <c r="AJ102" s="189"/>
      <c r="AK102" s="189"/>
      <c r="AL102" s="189"/>
      <c r="AM102" s="189"/>
      <c r="AN102" s="189"/>
      <c r="AO102" s="189"/>
      <c r="AP102" s="189"/>
      <c r="AQ102" s="189"/>
      <c r="AR102" s="189"/>
      <c r="AS102" s="189"/>
      <c r="AT102" s="189"/>
      <c r="AU102" s="189"/>
      <c r="AV102" s="189"/>
      <c r="AW102" s="189"/>
      <c r="AX102" s="189"/>
    </row>
    <row r="103" spans="1:50" ht="12" customHeight="1">
      <c r="A103" s="13"/>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3"/>
      <c r="Z103" s="13"/>
      <c r="AA103" s="13"/>
      <c r="AB103" s="13"/>
      <c r="AC103" s="13" t="s">
        <v>467</v>
      </c>
      <c r="AD103" s="13"/>
      <c r="AE103" s="13"/>
      <c r="AF103" s="13"/>
      <c r="AG103" s="13"/>
      <c r="AH103" s="13"/>
      <c r="AI103" s="13"/>
      <c r="AJ103" s="13"/>
      <c r="AK103" s="13"/>
      <c r="AL103" s="13"/>
      <c r="AM103" s="13"/>
      <c r="AN103" s="13"/>
      <c r="AO103" s="13"/>
      <c r="AP103" s="13"/>
      <c r="AQ103" s="13"/>
      <c r="AR103" s="13"/>
      <c r="AS103" s="13"/>
      <c r="AT103" s="13"/>
      <c r="AU103" s="13"/>
      <c r="AV103" s="13"/>
      <c r="AW103" s="13"/>
      <c r="AX103" s="13"/>
    </row>
    <row r="104" spans="1:50" ht="12" customHeight="1">
      <c r="A104" s="13"/>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3"/>
      <c r="Z104" s="13"/>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row>
    <row r="105" spans="1:50" ht="12" customHeight="1">
      <c r="A105" s="65" t="s">
        <v>148</v>
      </c>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90" t="s">
        <v>43</v>
      </c>
      <c r="AB105" s="190"/>
      <c r="AC105" s="13" t="s">
        <v>34</v>
      </c>
      <c r="AD105" s="13"/>
      <c r="AE105" s="13"/>
      <c r="AF105" s="13"/>
      <c r="AG105" s="13"/>
      <c r="AH105" s="13"/>
      <c r="AI105" s="13"/>
      <c r="AJ105" s="13"/>
      <c r="AK105" s="13"/>
      <c r="AL105" s="13"/>
      <c r="AM105" s="13"/>
      <c r="AN105" s="13"/>
      <c r="AO105" s="13"/>
      <c r="AP105" s="13"/>
      <c r="AQ105" s="13"/>
      <c r="AR105" s="13"/>
      <c r="AS105" s="13"/>
      <c r="AT105" s="13"/>
      <c r="AU105" s="13"/>
      <c r="AV105" s="13"/>
      <c r="AW105" s="13"/>
      <c r="AX105" s="13"/>
    </row>
    <row r="106" spans="1:50" ht="12" customHeight="1">
      <c r="A106" s="5" t="s">
        <v>225</v>
      </c>
      <c r="B106" s="189" t="s">
        <v>266</v>
      </c>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3"/>
      <c r="Z106" s="13"/>
      <c r="AA106" s="7"/>
      <c r="AB106" s="13"/>
      <c r="AC106" s="251"/>
      <c r="AD106" s="251"/>
      <c r="AE106" s="251"/>
      <c r="AF106" s="251"/>
      <c r="AG106" s="251"/>
      <c r="AH106" s="251"/>
      <c r="AI106" s="251"/>
      <c r="AJ106" s="251"/>
      <c r="AK106" s="251"/>
      <c r="AL106" s="251"/>
      <c r="AM106" s="251"/>
      <c r="AN106" s="251"/>
      <c r="AO106" s="251"/>
      <c r="AP106" s="251"/>
      <c r="AQ106" s="251"/>
      <c r="AR106" s="251"/>
      <c r="AS106" s="251"/>
      <c r="AT106" s="251"/>
      <c r="AU106" s="251"/>
      <c r="AV106" s="251"/>
      <c r="AW106" s="251"/>
      <c r="AX106" s="251"/>
    </row>
    <row r="107" spans="1:50" ht="12" customHeight="1">
      <c r="A107" s="13"/>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3"/>
      <c r="Z107" s="13"/>
      <c r="AA107" s="7"/>
      <c r="AB107" s="13"/>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row>
    <row r="108" spans="1:50" ht="12" customHeight="1">
      <c r="A108" s="13"/>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3"/>
      <c r="Z108" s="13"/>
      <c r="AA108" s="190" t="s">
        <v>45</v>
      </c>
      <c r="AB108" s="190"/>
      <c r="AC108" s="13" t="s">
        <v>161</v>
      </c>
      <c r="AD108" s="13"/>
      <c r="AE108" s="13"/>
      <c r="AF108" s="13"/>
      <c r="AG108" s="13"/>
      <c r="AH108" s="13"/>
      <c r="AI108" s="13"/>
      <c r="AJ108" s="13"/>
      <c r="AK108" s="13"/>
      <c r="AL108" s="13"/>
      <c r="AM108" s="13"/>
      <c r="AN108" s="13"/>
      <c r="AO108" s="13"/>
      <c r="AP108" s="13"/>
      <c r="AQ108" s="13"/>
      <c r="AR108" s="13"/>
      <c r="AS108" s="13"/>
      <c r="AT108" s="13"/>
      <c r="AU108" s="13"/>
      <c r="AV108" s="13"/>
      <c r="AW108" s="13"/>
      <c r="AX108" s="13"/>
    </row>
    <row r="109" spans="1:50" ht="12" customHeight="1">
      <c r="A109" s="5" t="s">
        <v>225</v>
      </c>
      <c r="B109" s="189" t="s">
        <v>84</v>
      </c>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3"/>
      <c r="Z109" s="13"/>
      <c r="AA109" s="7"/>
      <c r="AB109" s="13"/>
      <c r="AC109" s="251"/>
      <c r="AD109" s="251"/>
      <c r="AE109" s="251"/>
      <c r="AF109" s="251"/>
      <c r="AG109" s="251"/>
      <c r="AH109" s="251"/>
      <c r="AI109" s="251"/>
      <c r="AJ109" s="251"/>
      <c r="AK109" s="251"/>
      <c r="AL109" s="251"/>
      <c r="AM109" s="251"/>
      <c r="AN109" s="251"/>
      <c r="AO109" s="251"/>
      <c r="AP109" s="251"/>
      <c r="AQ109" s="251"/>
      <c r="AR109" s="251"/>
      <c r="AS109" s="251"/>
      <c r="AT109" s="251"/>
      <c r="AU109" s="251"/>
      <c r="AV109" s="251"/>
      <c r="AW109" s="251"/>
      <c r="AX109" s="251"/>
    </row>
    <row r="110" spans="1:50" ht="12" customHeight="1">
      <c r="A110" s="13"/>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3"/>
      <c r="Z110" s="13"/>
      <c r="AA110" s="7"/>
      <c r="AB110" s="13"/>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row>
    <row r="111" spans="1:50" ht="12" customHeight="1">
      <c r="A111" s="13"/>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3"/>
      <c r="Z111" s="13"/>
      <c r="AA111" s="190" t="s">
        <v>44</v>
      </c>
      <c r="AB111" s="190"/>
      <c r="AC111" s="13" t="s">
        <v>162</v>
      </c>
      <c r="AD111" s="13"/>
      <c r="AE111" s="13"/>
      <c r="AF111" s="13"/>
      <c r="AG111" s="13"/>
      <c r="AH111" s="13"/>
      <c r="AI111" s="13"/>
      <c r="AJ111" s="13"/>
      <c r="AK111" s="13"/>
      <c r="AL111" s="13"/>
      <c r="AM111" s="13"/>
      <c r="AN111" s="13"/>
      <c r="AO111" s="13"/>
      <c r="AP111" s="13"/>
      <c r="AQ111" s="13"/>
      <c r="AR111" s="13"/>
      <c r="AS111" s="13"/>
      <c r="AT111" s="13"/>
      <c r="AU111" s="13"/>
      <c r="AV111" s="13"/>
      <c r="AW111" s="13"/>
      <c r="AX111" s="13"/>
    </row>
    <row r="112" spans="1:50" ht="12" customHeight="1">
      <c r="A112" s="13"/>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3"/>
      <c r="Z112" s="13"/>
      <c r="AA112" s="13"/>
      <c r="AB112" s="13"/>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row>
    <row r="113" spans="1:50" ht="12" customHeight="1">
      <c r="A113" s="13"/>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3"/>
      <c r="Z113" s="13"/>
      <c r="AA113" s="13"/>
      <c r="AB113" s="13"/>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row>
    <row r="114" spans="1:50" ht="12" customHeight="1">
      <c r="A114" s="52" t="s">
        <v>13</v>
      </c>
      <c r="B114" s="13"/>
      <c r="C114" s="13"/>
      <c r="D114" s="53"/>
      <c r="E114" s="53"/>
      <c r="F114" s="53"/>
      <c r="G114" s="53"/>
      <c r="H114" s="53"/>
      <c r="I114" s="53"/>
      <c r="J114" s="53"/>
      <c r="K114" s="53"/>
      <c r="L114" s="53"/>
      <c r="M114" s="53"/>
      <c r="N114" s="53"/>
      <c r="O114" s="53"/>
      <c r="P114" s="53"/>
      <c r="Q114" s="53"/>
      <c r="R114" s="53"/>
      <c r="S114" s="53"/>
      <c r="T114" s="53"/>
      <c r="U114" s="53"/>
      <c r="V114" s="53"/>
      <c r="W114" s="53"/>
      <c r="X114" s="53"/>
      <c r="Y114" s="13"/>
      <c r="Z114" s="13"/>
      <c r="AA114" s="190" t="s">
        <v>46</v>
      </c>
      <c r="AB114" s="190"/>
      <c r="AC114" s="13" t="s">
        <v>163</v>
      </c>
      <c r="AD114" s="13"/>
      <c r="AE114" s="13"/>
      <c r="AF114" s="13"/>
      <c r="AG114" s="13"/>
      <c r="AH114" s="13"/>
      <c r="AI114" s="13"/>
      <c r="AJ114" s="13"/>
      <c r="AK114" s="13"/>
      <c r="AL114" s="13"/>
      <c r="AM114" s="13"/>
      <c r="AN114" s="13"/>
      <c r="AO114" s="13"/>
      <c r="AP114" s="13"/>
      <c r="AQ114" s="13"/>
      <c r="AR114" s="13"/>
      <c r="AS114" s="13"/>
      <c r="AT114" s="13"/>
      <c r="AU114" s="13"/>
      <c r="AV114" s="13"/>
      <c r="AW114" s="13"/>
      <c r="AX114" s="13"/>
    </row>
    <row r="115" spans="1:50" ht="12" customHeight="1">
      <c r="A115" s="5" t="s">
        <v>225</v>
      </c>
      <c r="B115" s="197" t="s">
        <v>86</v>
      </c>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3"/>
      <c r="Z115" s="13"/>
      <c r="AA115" s="13"/>
      <c r="AB115" s="13"/>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row>
    <row r="116" spans="1:50" ht="12" customHeight="1">
      <c r="A116" s="12"/>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3"/>
      <c r="Z116" s="13"/>
      <c r="AA116" s="13"/>
      <c r="AB116" s="13"/>
      <c r="AC116" s="251"/>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1"/>
    </row>
    <row r="117" spans="1:50" ht="12" customHeight="1">
      <c r="A117" s="5" t="s">
        <v>225</v>
      </c>
      <c r="B117" s="13" t="s">
        <v>270</v>
      </c>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row>
    <row r="118" spans="1:50" ht="12" customHeight="1">
      <c r="A118" s="5" t="s">
        <v>225</v>
      </c>
      <c r="B118" s="4" t="s">
        <v>271</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6" t="s">
        <v>47</v>
      </c>
      <c r="AB118" s="70"/>
      <c r="AC118" s="199" t="s">
        <v>265</v>
      </c>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row>
    <row r="119" spans="1:50" ht="12" customHeight="1">
      <c r="A119" s="5" t="s">
        <v>225</v>
      </c>
      <c r="B119" s="245" t="s">
        <v>387</v>
      </c>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13"/>
      <c r="Z119" s="13"/>
      <c r="AA119" s="9"/>
      <c r="AB119" s="12"/>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row>
    <row r="120" spans="1:50" ht="12" customHeight="1">
      <c r="A120" s="12"/>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13"/>
      <c r="Z120" s="13"/>
      <c r="AA120" s="269" t="s">
        <v>469</v>
      </c>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row>
    <row r="121" spans="1:50" ht="12" customHeight="1">
      <c r="A121" s="60"/>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13"/>
      <c r="Z121" s="13"/>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row>
    <row r="122" spans="1:50" ht="12" customHeight="1">
      <c r="A122" s="9" t="s">
        <v>17</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256"/>
      <c r="AB122" s="256"/>
      <c r="AC122" s="256"/>
      <c r="AD122" s="256"/>
      <c r="AE122" s="256"/>
      <c r="AF122" s="256"/>
      <c r="AG122" s="256"/>
      <c r="AH122" s="256"/>
      <c r="AI122" s="256"/>
      <c r="AJ122" s="256"/>
      <c r="AK122" s="256"/>
      <c r="AL122" s="256"/>
      <c r="AM122" s="256"/>
      <c r="AN122" s="256"/>
      <c r="AO122" s="256"/>
      <c r="AP122" s="256"/>
      <c r="AQ122" s="256"/>
      <c r="AR122" s="256"/>
      <c r="AS122" s="256"/>
      <c r="AT122" s="256"/>
      <c r="AU122" s="256"/>
      <c r="AV122" s="256"/>
      <c r="AW122" s="256"/>
      <c r="AX122" s="256"/>
    </row>
    <row r="123" spans="1:50" ht="12" customHeight="1">
      <c r="A123" s="5" t="s">
        <v>225</v>
      </c>
      <c r="B123" s="197" t="s">
        <v>248</v>
      </c>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3"/>
      <c r="Z123" s="13"/>
      <c r="AA123" s="12"/>
      <c r="AB123" s="70"/>
      <c r="AC123" s="70"/>
      <c r="AD123" s="70"/>
      <c r="AE123" s="70"/>
      <c r="AF123" s="70"/>
      <c r="AG123" s="70"/>
      <c r="AH123" s="70"/>
      <c r="AI123" s="70"/>
      <c r="AJ123" s="70"/>
      <c r="AK123" s="70"/>
      <c r="AL123" s="70"/>
      <c r="AM123" s="70"/>
      <c r="AN123" s="70"/>
      <c r="AO123" s="70"/>
      <c r="AP123" s="70"/>
      <c r="AQ123" s="70"/>
      <c r="AR123" s="70"/>
      <c r="AS123" s="12"/>
      <c r="AT123" s="12"/>
      <c r="AU123" s="183"/>
      <c r="AV123" s="183"/>
      <c r="AW123" s="183"/>
      <c r="AX123" s="183"/>
    </row>
    <row r="124" spans="1:50" ht="12" customHeight="1">
      <c r="A124" s="18"/>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row>
    <row r="125" spans="1:50" ht="12" customHeight="1">
      <c r="A125" s="5" t="s">
        <v>225</v>
      </c>
      <c r="B125" s="197" t="s">
        <v>249</v>
      </c>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3"/>
      <c r="Z125" s="13"/>
      <c r="AA125" s="16" t="s">
        <v>50</v>
      </c>
      <c r="AB125" s="70"/>
      <c r="AC125" s="199" t="s">
        <v>267</v>
      </c>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row>
    <row r="126" spans="1:50" ht="12" customHeight="1">
      <c r="A126" s="12"/>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3"/>
      <c r="Z126" s="13"/>
      <c r="AA126" s="12"/>
      <c r="AB126" s="70"/>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row>
    <row r="127" spans="1:50" ht="12" customHeight="1">
      <c r="A127" s="65"/>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3"/>
      <c r="Z127" s="13"/>
      <c r="AA127" s="17" t="s">
        <v>268</v>
      </c>
      <c r="AB127" s="70"/>
      <c r="AC127" s="70"/>
      <c r="AD127" s="70"/>
      <c r="AE127" s="70"/>
      <c r="AF127" s="70"/>
      <c r="AG127" s="70"/>
      <c r="AH127" s="70"/>
      <c r="AI127" s="70"/>
      <c r="AJ127" s="70"/>
      <c r="AK127" s="70"/>
      <c r="AL127" s="70"/>
      <c r="AM127" s="70"/>
      <c r="AN127" s="70"/>
      <c r="AO127" s="70"/>
      <c r="AP127" s="70"/>
      <c r="AQ127" s="70"/>
      <c r="AR127" s="70"/>
      <c r="AS127" s="12"/>
      <c r="AT127" s="12"/>
      <c r="AU127" s="12"/>
      <c r="AV127" s="12"/>
      <c r="AW127" s="12"/>
      <c r="AX127" s="12"/>
    </row>
    <row r="128" spans="1:50" ht="12" customHeight="1">
      <c r="A128" s="5" t="s">
        <v>225</v>
      </c>
      <c r="B128" s="186" t="s">
        <v>158</v>
      </c>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3"/>
      <c r="Z128" s="13"/>
      <c r="AA128" s="18"/>
      <c r="AB128" s="70"/>
      <c r="AC128" s="70"/>
      <c r="AD128" s="70"/>
      <c r="AE128" s="70"/>
      <c r="AF128" s="70"/>
      <c r="AG128" s="70"/>
      <c r="AH128" s="70"/>
      <c r="AI128" s="70"/>
      <c r="AJ128" s="70"/>
      <c r="AK128" s="70"/>
      <c r="AL128" s="70"/>
      <c r="AM128" s="70"/>
      <c r="AN128" s="70"/>
      <c r="AO128" s="70"/>
      <c r="AP128" s="70"/>
      <c r="AQ128" s="70"/>
      <c r="AR128" s="70"/>
      <c r="AS128" s="12"/>
      <c r="AT128" s="12"/>
      <c r="AU128" s="12"/>
      <c r="AV128" s="12"/>
      <c r="AW128" s="12"/>
      <c r="AX128" s="12"/>
    </row>
    <row r="129" spans="1:50" ht="12" customHeight="1">
      <c r="A129" s="13"/>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3"/>
      <c r="Z129" s="13"/>
      <c r="AA129" s="12"/>
      <c r="AB129" s="70"/>
      <c r="AC129" s="197" t="s">
        <v>269</v>
      </c>
      <c r="AD129" s="197"/>
      <c r="AE129" s="197"/>
      <c r="AF129" s="197"/>
      <c r="AG129" s="197"/>
      <c r="AH129" s="197"/>
      <c r="AI129" s="197"/>
      <c r="AJ129" s="197"/>
      <c r="AK129" s="197"/>
      <c r="AL129" s="197"/>
      <c r="AM129" s="197"/>
      <c r="AN129" s="197"/>
      <c r="AO129" s="197"/>
      <c r="AP129" s="197"/>
      <c r="AQ129" s="197"/>
      <c r="AR129" s="197"/>
      <c r="AS129" s="197"/>
      <c r="AT129" s="197"/>
      <c r="AU129" s="197"/>
      <c r="AV129" s="197"/>
      <c r="AW129" s="197"/>
      <c r="AX129" s="197"/>
    </row>
    <row r="130" spans="1:50" ht="12" customHeight="1">
      <c r="Y130" s="13"/>
      <c r="Z130" s="13"/>
      <c r="AA130" s="18"/>
      <c r="AB130" s="70"/>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row>
    <row r="131" spans="1:50" ht="12" customHeight="1">
      <c r="A131" s="37" t="s">
        <v>19</v>
      </c>
      <c r="B131" s="13"/>
      <c r="C131" s="37" t="s">
        <v>159</v>
      </c>
      <c r="D131" s="12"/>
      <c r="E131" s="12"/>
      <c r="F131" s="12"/>
      <c r="G131" s="12"/>
      <c r="H131" s="12"/>
      <c r="I131" s="12"/>
      <c r="J131" s="12"/>
      <c r="K131" s="12"/>
      <c r="L131" s="12"/>
      <c r="M131" s="12"/>
      <c r="N131" s="12"/>
      <c r="O131" s="12"/>
      <c r="P131" s="12"/>
      <c r="Q131" s="12"/>
      <c r="R131" s="12"/>
      <c r="S131" s="12"/>
      <c r="T131" s="12"/>
      <c r="U131" s="12"/>
      <c r="V131" s="12"/>
      <c r="W131" s="12"/>
      <c r="X131" s="12"/>
      <c r="Y131" s="13"/>
      <c r="Z131" s="13"/>
      <c r="AA131" s="12"/>
      <c r="AB131" s="70"/>
      <c r="AC131" s="11" t="s">
        <v>73</v>
      </c>
      <c r="AD131" s="70"/>
      <c r="AE131" s="70"/>
      <c r="AF131" s="70"/>
      <c r="AG131" s="70"/>
      <c r="AH131" s="70"/>
      <c r="AI131" s="70"/>
      <c r="AJ131" s="70"/>
      <c r="AK131" s="70"/>
      <c r="AL131" s="70"/>
      <c r="AM131" s="70"/>
      <c r="AN131" s="70"/>
      <c r="AO131" s="70"/>
      <c r="AP131" s="70"/>
      <c r="AQ131" s="70"/>
      <c r="AR131" s="70"/>
      <c r="AS131" s="70"/>
      <c r="AT131" s="70"/>
      <c r="AU131" s="70"/>
      <c r="AV131" s="70"/>
      <c r="AW131" s="70"/>
      <c r="AX131" s="70"/>
    </row>
    <row r="132" spans="1:50" ht="12" customHeight="1">
      <c r="A132" s="174"/>
      <c r="B132" s="174"/>
      <c r="C132" s="186" t="s">
        <v>466</v>
      </c>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3"/>
      <c r="Z132" s="13"/>
      <c r="AA132" s="12"/>
      <c r="AB132" s="12"/>
      <c r="AC132" s="11" t="s">
        <v>74</v>
      </c>
      <c r="AD132" s="12"/>
      <c r="AE132" s="12"/>
      <c r="AF132" s="12"/>
      <c r="AG132" s="70"/>
      <c r="AH132" s="70"/>
      <c r="AI132" s="70"/>
      <c r="AJ132" s="70"/>
      <c r="AK132" s="70"/>
      <c r="AL132" s="70"/>
      <c r="AM132" s="70"/>
      <c r="AN132" s="70"/>
      <c r="AO132" s="70"/>
      <c r="AP132" s="70"/>
      <c r="AQ132" s="70"/>
      <c r="AR132" s="70"/>
      <c r="AS132" s="70"/>
      <c r="AT132" s="70"/>
      <c r="AU132" s="70"/>
      <c r="AV132" s="70"/>
      <c r="AW132" s="70"/>
      <c r="AX132" s="70"/>
    </row>
    <row r="133" spans="1:50" ht="12" customHeight="1">
      <c r="A133" s="174"/>
      <c r="B133" s="174"/>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3"/>
      <c r="Z133" s="13"/>
    </row>
    <row r="134" spans="1:50" ht="12" customHeight="1">
      <c r="A134" s="13"/>
      <c r="B134" s="13"/>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3"/>
      <c r="Z134" s="13"/>
    </row>
    <row r="135" spans="1:50" ht="12" customHeight="1">
      <c r="A135" s="13"/>
      <c r="B135" s="13"/>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3"/>
      <c r="Z135" s="13"/>
    </row>
    <row r="136" spans="1:50" ht="12" customHeight="1">
      <c r="C136" s="13" t="s">
        <v>467</v>
      </c>
      <c r="Y136" s="13"/>
      <c r="Z136" s="13"/>
    </row>
    <row r="137" spans="1:50" ht="12" customHeight="1">
      <c r="A137" s="19" t="s">
        <v>161</v>
      </c>
      <c r="B137" s="12"/>
      <c r="C137" s="13"/>
      <c r="D137" s="12"/>
      <c r="E137" s="12"/>
      <c r="F137" s="12"/>
      <c r="G137" s="12"/>
      <c r="H137" s="12"/>
      <c r="I137" s="12"/>
      <c r="J137" s="12"/>
      <c r="K137" s="12"/>
      <c r="L137" s="12"/>
      <c r="M137" s="12"/>
      <c r="N137" s="12"/>
      <c r="O137" s="12"/>
      <c r="P137" s="12"/>
      <c r="Q137" s="12"/>
      <c r="R137" s="12"/>
      <c r="S137" s="12"/>
      <c r="T137" s="260"/>
      <c r="U137" s="260"/>
      <c r="V137" s="13"/>
      <c r="W137" s="260"/>
      <c r="X137" s="260"/>
      <c r="Y137" s="13"/>
      <c r="Z137" s="13"/>
    </row>
    <row r="138" spans="1:50" ht="12" customHeight="1">
      <c r="A138" s="5" t="s">
        <v>225</v>
      </c>
      <c r="B138" s="17" t="s">
        <v>255</v>
      </c>
      <c r="C138" s="12"/>
      <c r="D138" s="12"/>
      <c r="E138" s="12"/>
      <c r="F138" s="12"/>
      <c r="G138" s="12"/>
      <c r="H138" s="12"/>
      <c r="I138" s="12"/>
      <c r="J138" s="12"/>
      <c r="K138" s="12"/>
      <c r="L138" s="12"/>
      <c r="M138" s="12"/>
      <c r="N138" s="12"/>
      <c r="O138" s="12"/>
      <c r="P138" s="12"/>
      <c r="Q138" s="12"/>
      <c r="R138" s="12"/>
      <c r="S138" s="12"/>
      <c r="T138" s="12"/>
      <c r="U138" s="12"/>
      <c r="V138" s="12"/>
      <c r="W138" s="12"/>
      <c r="X138" s="12"/>
      <c r="Y138" s="13"/>
      <c r="Z138" s="13"/>
    </row>
    <row r="139" spans="1:50" ht="12" customHeight="1">
      <c r="A139" s="5" t="s">
        <v>225</v>
      </c>
      <c r="B139" s="103" t="s">
        <v>388</v>
      </c>
      <c r="C139" s="12"/>
      <c r="D139" s="12"/>
      <c r="E139" s="12"/>
      <c r="F139" s="12"/>
      <c r="G139" s="12"/>
      <c r="H139" s="12"/>
      <c r="I139" s="12"/>
      <c r="J139" s="12"/>
      <c r="K139" s="12"/>
      <c r="L139" s="12"/>
      <c r="M139" s="12"/>
      <c r="N139" s="12"/>
      <c r="O139" s="12"/>
      <c r="P139" s="12"/>
      <c r="Q139" s="12"/>
      <c r="R139" s="12"/>
      <c r="S139" s="12"/>
      <c r="T139" s="12"/>
      <c r="U139" s="12"/>
      <c r="V139" s="12"/>
      <c r="W139" s="12"/>
      <c r="X139" s="12"/>
      <c r="Y139" s="13"/>
      <c r="Z139" s="13"/>
    </row>
    <row r="140" spans="1:50" s="1" customFormat="1" ht="6"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13"/>
      <c r="Z140" s="13"/>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row>
    <row r="141" spans="1:50" ht="12" customHeight="1">
      <c r="A141" s="204"/>
      <c r="B141" s="204"/>
      <c r="C141" s="204"/>
      <c r="D141" s="192" t="s">
        <v>293</v>
      </c>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6"/>
      <c r="AU141" s="196"/>
      <c r="AV141" s="196"/>
      <c r="AW141" s="196"/>
      <c r="AX141" s="196"/>
    </row>
    <row r="142" spans="1:50" ht="12" customHeight="1">
      <c r="A142" s="59"/>
      <c r="B142" s="59"/>
      <c r="C142" s="59"/>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1"/>
      <c r="AU142" s="61"/>
      <c r="AV142" s="61"/>
      <c r="AW142" s="61"/>
      <c r="AX142" s="61"/>
    </row>
    <row r="143" spans="1:50" ht="12" customHeight="1">
      <c r="A143" s="13"/>
      <c r="B143" s="11" t="s">
        <v>109</v>
      </c>
      <c r="C143" s="13"/>
      <c r="D143" s="13"/>
      <c r="E143" s="13"/>
      <c r="F143" s="13"/>
      <c r="G143" s="13"/>
      <c r="H143" s="13"/>
      <c r="I143" s="13"/>
      <c r="J143" s="13"/>
      <c r="K143" s="13"/>
      <c r="L143" s="13"/>
      <c r="M143" s="13"/>
      <c r="N143" s="13"/>
      <c r="O143" s="13"/>
      <c r="P143" s="13"/>
      <c r="Q143" s="13"/>
      <c r="R143" s="13"/>
      <c r="S143" s="13"/>
      <c r="T143" s="13"/>
      <c r="U143" s="13"/>
      <c r="V143" s="13"/>
      <c r="W143" s="13"/>
      <c r="X143" s="13"/>
      <c r="Y143" s="60"/>
      <c r="Z143" s="60"/>
      <c r="AA143" s="5" t="s">
        <v>225</v>
      </c>
      <c r="AB143" s="188" t="s">
        <v>220</v>
      </c>
      <c r="AC143" s="188"/>
      <c r="AD143" s="188"/>
      <c r="AE143" s="188"/>
      <c r="AF143" s="188"/>
      <c r="AG143" s="188"/>
      <c r="AH143" s="188"/>
      <c r="AI143" s="188"/>
      <c r="AJ143" s="188"/>
      <c r="AK143" s="188"/>
      <c r="AL143" s="53"/>
      <c r="AM143" s="53"/>
      <c r="AN143" s="53"/>
      <c r="AO143" s="53"/>
      <c r="AP143" s="53"/>
      <c r="AQ143" s="53"/>
      <c r="AR143" s="13"/>
      <c r="AS143" s="13"/>
      <c r="AT143" s="13"/>
      <c r="AU143" s="13"/>
      <c r="AV143" s="13"/>
      <c r="AW143" s="13"/>
      <c r="AX143" s="13"/>
    </row>
    <row r="144" spans="1:50" ht="12" customHeight="1">
      <c r="A144" s="5" t="s">
        <v>225</v>
      </c>
      <c r="B144" s="12" t="s">
        <v>272</v>
      </c>
      <c r="C144" s="13"/>
      <c r="D144" s="13"/>
      <c r="E144" s="13"/>
      <c r="F144" s="13"/>
      <c r="G144" s="13"/>
      <c r="H144" s="13"/>
      <c r="I144" s="13"/>
      <c r="J144" s="13"/>
      <c r="K144" s="13"/>
      <c r="L144" s="13"/>
      <c r="M144" s="13"/>
      <c r="N144" s="13"/>
      <c r="O144" s="13"/>
      <c r="P144" s="13"/>
      <c r="Q144" s="13"/>
      <c r="R144" s="253" t="s">
        <v>121</v>
      </c>
      <c r="S144" s="253"/>
      <c r="T144" s="253"/>
      <c r="U144" s="254"/>
      <c r="V144" s="254"/>
      <c r="W144" s="254"/>
      <c r="X144" s="254"/>
      <c r="Y144" s="13"/>
      <c r="Z144" s="13"/>
      <c r="AA144" s="5"/>
      <c r="AB144" s="188"/>
      <c r="AC144" s="188"/>
      <c r="AD144" s="188"/>
      <c r="AE144" s="188"/>
      <c r="AF144" s="188"/>
      <c r="AG144" s="188"/>
      <c r="AH144" s="188"/>
      <c r="AI144" s="188"/>
      <c r="AJ144" s="188"/>
      <c r="AK144" s="188"/>
      <c r="AL144" s="53"/>
      <c r="AM144" s="53"/>
      <c r="AN144" s="53"/>
      <c r="AO144" s="53"/>
      <c r="AP144" s="53"/>
      <c r="AQ144" s="53"/>
      <c r="AR144" s="13"/>
      <c r="AS144" s="13"/>
      <c r="AT144" s="13"/>
      <c r="AU144" s="13"/>
      <c r="AV144" s="13"/>
      <c r="AW144" s="13"/>
      <c r="AX144" s="13"/>
    </row>
    <row r="145" spans="1:51" ht="12" customHeight="1">
      <c r="A145" s="5" t="s">
        <v>225</v>
      </c>
      <c r="B145" s="188" t="s">
        <v>273</v>
      </c>
      <c r="C145" s="188"/>
      <c r="D145" s="188"/>
      <c r="E145" s="188"/>
      <c r="F145" s="188"/>
      <c r="G145" s="188"/>
      <c r="H145" s="188"/>
      <c r="I145" s="188"/>
      <c r="J145" s="188"/>
      <c r="K145" s="188"/>
      <c r="L145" s="188"/>
      <c r="M145" s="188"/>
      <c r="N145" s="188"/>
      <c r="O145" s="188"/>
      <c r="P145" s="188"/>
      <c r="Q145" s="188"/>
      <c r="R145" s="13"/>
      <c r="S145" s="13"/>
      <c r="T145" s="13"/>
      <c r="U145" s="13"/>
      <c r="V145" s="13"/>
      <c r="W145" s="13"/>
      <c r="X145" s="13"/>
      <c r="Y145" s="13"/>
      <c r="Z145" s="13"/>
      <c r="AA145" s="13"/>
      <c r="AB145" s="188"/>
      <c r="AC145" s="188"/>
      <c r="AD145" s="188"/>
      <c r="AE145" s="188"/>
      <c r="AF145" s="188"/>
      <c r="AG145" s="188"/>
      <c r="AH145" s="188"/>
      <c r="AI145" s="188"/>
      <c r="AJ145" s="188"/>
      <c r="AK145" s="188"/>
      <c r="AL145" s="252" t="s">
        <v>169</v>
      </c>
      <c r="AM145" s="252"/>
      <c r="AN145" s="252"/>
      <c r="AO145" s="252"/>
      <c r="AP145" s="252"/>
      <c r="AQ145" s="250"/>
      <c r="AR145" s="250"/>
      <c r="AS145" s="250"/>
      <c r="AT145" s="250"/>
      <c r="AU145" s="250"/>
      <c r="AV145" s="250"/>
      <c r="AW145" s="250"/>
      <c r="AX145" s="250"/>
      <c r="AY145" s="67"/>
    </row>
    <row r="146" spans="1:51" ht="12" customHeight="1">
      <c r="A146" s="13"/>
      <c r="B146" s="188"/>
      <c r="C146" s="188"/>
      <c r="D146" s="188"/>
      <c r="E146" s="188"/>
      <c r="F146" s="188"/>
      <c r="G146" s="188"/>
      <c r="H146" s="188"/>
      <c r="I146" s="188"/>
      <c r="J146" s="188"/>
      <c r="K146" s="188"/>
      <c r="L146" s="188"/>
      <c r="M146" s="188"/>
      <c r="N146" s="188"/>
      <c r="O146" s="188"/>
      <c r="P146" s="188"/>
      <c r="Q146" s="188"/>
      <c r="R146" s="13"/>
      <c r="S146" s="13"/>
      <c r="T146" s="13"/>
      <c r="U146" s="13"/>
      <c r="V146" s="13"/>
      <c r="W146" s="13"/>
      <c r="X146" s="13"/>
      <c r="Y146" s="13"/>
      <c r="Z146" s="13"/>
      <c r="AA146" s="5" t="s">
        <v>225</v>
      </c>
      <c r="AB146" s="188" t="s">
        <v>171</v>
      </c>
      <c r="AC146" s="188"/>
      <c r="AD146" s="188"/>
      <c r="AE146" s="188"/>
      <c r="AF146" s="188"/>
      <c r="AG146" s="188"/>
      <c r="AH146" s="188"/>
      <c r="AI146" s="188"/>
      <c r="AJ146" s="188"/>
      <c r="AK146" s="188"/>
      <c r="AL146" s="13"/>
      <c r="AM146" s="13"/>
      <c r="AN146" s="13"/>
      <c r="AO146" s="13"/>
      <c r="AP146" s="13"/>
      <c r="AQ146" s="53"/>
      <c r="AR146" s="53"/>
      <c r="AS146" s="53"/>
      <c r="AT146" s="66"/>
      <c r="AU146" s="66"/>
      <c r="AV146" s="66"/>
      <c r="AW146" s="66"/>
      <c r="AX146" s="66"/>
    </row>
    <row r="147" spans="1:51" ht="12" customHeight="1">
      <c r="A147" s="13"/>
      <c r="B147" s="188"/>
      <c r="C147" s="188"/>
      <c r="D147" s="188"/>
      <c r="E147" s="188"/>
      <c r="F147" s="188"/>
      <c r="G147" s="188"/>
      <c r="H147" s="188"/>
      <c r="I147" s="188"/>
      <c r="J147" s="188"/>
      <c r="K147" s="188"/>
      <c r="L147" s="188"/>
      <c r="M147" s="188"/>
      <c r="N147" s="188"/>
      <c r="O147" s="188"/>
      <c r="P147" s="188"/>
      <c r="Q147" s="188"/>
      <c r="R147" s="253" t="s">
        <v>330</v>
      </c>
      <c r="S147" s="253"/>
      <c r="T147" s="253"/>
      <c r="U147" s="254"/>
      <c r="V147" s="254"/>
      <c r="W147" s="254"/>
      <c r="X147" s="254"/>
      <c r="Y147" s="13"/>
      <c r="Z147" s="13"/>
      <c r="AA147" s="5"/>
      <c r="AB147" s="188"/>
      <c r="AC147" s="188"/>
      <c r="AD147" s="188"/>
      <c r="AE147" s="188"/>
      <c r="AF147" s="188"/>
      <c r="AG147" s="188"/>
      <c r="AH147" s="188"/>
      <c r="AI147" s="188"/>
      <c r="AJ147" s="188"/>
      <c r="AK147" s="188"/>
      <c r="AL147" s="252" t="s">
        <v>169</v>
      </c>
      <c r="AM147" s="252"/>
      <c r="AN147" s="252"/>
      <c r="AO147" s="252"/>
      <c r="AP147" s="252"/>
      <c r="AQ147" s="250"/>
      <c r="AR147" s="250"/>
      <c r="AS147" s="250"/>
      <c r="AT147" s="250"/>
      <c r="AU147" s="250"/>
      <c r="AV147" s="250"/>
      <c r="AW147" s="250"/>
      <c r="AX147" s="250"/>
    </row>
    <row r="148" spans="1:51" ht="12" customHeight="1">
      <c r="A148" s="5" t="s">
        <v>225</v>
      </c>
      <c r="B148" s="188" t="s">
        <v>116</v>
      </c>
      <c r="C148" s="188"/>
      <c r="D148" s="188"/>
      <c r="E148" s="188"/>
      <c r="F148" s="188"/>
      <c r="G148" s="188"/>
      <c r="H148" s="188"/>
      <c r="I148" s="188"/>
      <c r="J148" s="188"/>
      <c r="K148" s="188"/>
      <c r="L148" s="188"/>
      <c r="M148" s="188"/>
      <c r="N148" s="188"/>
      <c r="O148" s="188"/>
      <c r="P148" s="188"/>
      <c r="Q148" s="188"/>
      <c r="R148" s="13"/>
      <c r="S148" s="13"/>
      <c r="T148" s="13"/>
      <c r="U148" s="13"/>
      <c r="V148" s="13"/>
      <c r="W148" s="13"/>
      <c r="X148" s="13"/>
      <c r="Y148" s="13"/>
      <c r="Z148" s="13"/>
      <c r="AA148" s="5" t="s">
        <v>225</v>
      </c>
      <c r="AB148" s="13" t="s">
        <v>70</v>
      </c>
      <c r="AC148" s="13"/>
      <c r="AD148" s="13"/>
      <c r="AE148" s="13"/>
      <c r="AF148" s="13"/>
      <c r="AG148" s="13"/>
      <c r="AH148" s="13"/>
      <c r="AI148" s="13"/>
      <c r="AJ148" s="13"/>
      <c r="AK148" s="13"/>
      <c r="AL148" s="53"/>
      <c r="AM148" s="53"/>
      <c r="AN148" s="53"/>
      <c r="AO148" s="53"/>
      <c r="AP148" s="53"/>
      <c r="AQ148" s="249" t="s">
        <v>71</v>
      </c>
      <c r="AR148" s="249"/>
      <c r="AS148" s="249"/>
      <c r="AT148" s="249"/>
      <c r="AU148" s="249"/>
      <c r="AV148" s="249"/>
      <c r="AW148" s="249"/>
      <c r="AX148" s="249"/>
    </row>
    <row r="149" spans="1:51" ht="12" customHeight="1">
      <c r="A149" s="13"/>
      <c r="B149" s="188"/>
      <c r="C149" s="188"/>
      <c r="D149" s="188"/>
      <c r="E149" s="188"/>
      <c r="F149" s="188"/>
      <c r="G149" s="188"/>
      <c r="H149" s="188"/>
      <c r="I149" s="188"/>
      <c r="J149" s="188"/>
      <c r="K149" s="188"/>
      <c r="L149" s="188"/>
      <c r="M149" s="188"/>
      <c r="N149" s="188"/>
      <c r="O149" s="188"/>
      <c r="P149" s="188"/>
      <c r="Q149" s="188"/>
      <c r="R149" s="13"/>
      <c r="S149" s="13"/>
      <c r="T149" s="13"/>
      <c r="U149" s="13"/>
      <c r="V149" s="13"/>
      <c r="W149" s="13"/>
      <c r="X149" s="13"/>
      <c r="Y149" s="13"/>
      <c r="Z149" s="13"/>
      <c r="AA149" s="5" t="s">
        <v>225</v>
      </c>
      <c r="AB149" s="13" t="s">
        <v>23</v>
      </c>
      <c r="AC149" s="13"/>
      <c r="AD149" s="13"/>
      <c r="AE149" s="13"/>
      <c r="AF149" s="13"/>
      <c r="AG149" s="13"/>
      <c r="AH149" s="13"/>
      <c r="AI149" s="13"/>
      <c r="AJ149" s="13"/>
      <c r="AK149" s="13"/>
      <c r="AL149" s="252" t="s">
        <v>169</v>
      </c>
      <c r="AM149" s="252"/>
      <c r="AN149" s="252"/>
      <c r="AO149" s="252"/>
      <c r="AP149" s="252"/>
      <c r="AQ149" s="250"/>
      <c r="AR149" s="250"/>
      <c r="AS149" s="250"/>
      <c r="AT149" s="250"/>
      <c r="AU149" s="250"/>
      <c r="AV149" s="250"/>
      <c r="AW149" s="250"/>
      <c r="AX149" s="250"/>
    </row>
    <row r="150" spans="1:51" ht="12" customHeight="1">
      <c r="A150" s="13"/>
      <c r="B150" s="188"/>
      <c r="C150" s="188"/>
      <c r="D150" s="188"/>
      <c r="E150" s="188"/>
      <c r="F150" s="188"/>
      <c r="G150" s="188"/>
      <c r="H150" s="188"/>
      <c r="I150" s="188"/>
      <c r="J150" s="188"/>
      <c r="K150" s="188"/>
      <c r="L150" s="188"/>
      <c r="M150" s="188"/>
      <c r="N150" s="188"/>
      <c r="O150" s="188"/>
      <c r="P150" s="188"/>
      <c r="Q150" s="188"/>
      <c r="R150" s="253" t="s">
        <v>331</v>
      </c>
      <c r="S150" s="253"/>
      <c r="T150" s="253"/>
      <c r="U150" s="254"/>
      <c r="V150" s="254"/>
      <c r="W150" s="254"/>
      <c r="X150" s="254"/>
      <c r="Y150" s="13"/>
      <c r="Z150" s="13"/>
      <c r="AA150" s="5" t="s">
        <v>225</v>
      </c>
      <c r="AB150" s="188" t="s">
        <v>219</v>
      </c>
      <c r="AC150" s="188"/>
      <c r="AD150" s="188"/>
      <c r="AE150" s="188"/>
      <c r="AF150" s="188"/>
      <c r="AG150" s="188"/>
      <c r="AH150" s="188"/>
      <c r="AI150" s="188"/>
      <c r="AJ150" s="188"/>
      <c r="AK150" s="188"/>
      <c r="AL150" s="53"/>
      <c r="AM150" s="53"/>
      <c r="AN150" s="53"/>
      <c r="AO150" s="53"/>
      <c r="AP150" s="53"/>
      <c r="AQ150" s="13"/>
      <c r="AR150" s="13"/>
      <c r="AS150" s="13"/>
      <c r="AT150" s="13"/>
      <c r="AU150" s="13"/>
      <c r="AV150" s="13"/>
      <c r="AW150" s="13"/>
      <c r="AX150" s="13"/>
    </row>
    <row r="151" spans="1:51" ht="12" customHeight="1">
      <c r="A151" s="5" t="s">
        <v>225</v>
      </c>
      <c r="B151" s="188" t="s">
        <v>274</v>
      </c>
      <c r="C151" s="188"/>
      <c r="D151" s="188"/>
      <c r="E151" s="188"/>
      <c r="F151" s="188"/>
      <c r="G151" s="188"/>
      <c r="H151" s="188"/>
      <c r="I151" s="188"/>
      <c r="J151" s="188"/>
      <c r="K151" s="188"/>
      <c r="L151" s="188"/>
      <c r="M151" s="188"/>
      <c r="N151" s="188"/>
      <c r="O151" s="188"/>
      <c r="P151" s="188"/>
      <c r="Q151" s="188"/>
      <c r="R151" s="13"/>
      <c r="S151" s="13"/>
      <c r="T151" s="13"/>
      <c r="U151" s="13"/>
      <c r="V151" s="13"/>
      <c r="W151" s="13"/>
      <c r="X151" s="13"/>
      <c r="Y151" s="13"/>
      <c r="Z151" s="13"/>
      <c r="AA151" s="5"/>
      <c r="AB151" s="188"/>
      <c r="AC151" s="188"/>
      <c r="AD151" s="188"/>
      <c r="AE151" s="188"/>
      <c r="AF151" s="188"/>
      <c r="AG151" s="188"/>
      <c r="AH151" s="188"/>
      <c r="AI151" s="188"/>
      <c r="AJ151" s="188"/>
      <c r="AK151" s="188"/>
      <c r="AL151" s="252" t="s">
        <v>169</v>
      </c>
      <c r="AM151" s="252"/>
      <c r="AN151" s="252"/>
      <c r="AO151" s="252"/>
      <c r="AP151" s="252"/>
      <c r="AQ151" s="250"/>
      <c r="AR151" s="250"/>
      <c r="AS151" s="250"/>
      <c r="AT151" s="250"/>
      <c r="AU151" s="250"/>
      <c r="AV151" s="250"/>
      <c r="AW151" s="250"/>
      <c r="AX151" s="250"/>
    </row>
    <row r="152" spans="1:51" ht="12" customHeight="1">
      <c r="A152" s="13"/>
      <c r="B152" s="188"/>
      <c r="C152" s="188"/>
      <c r="D152" s="188"/>
      <c r="E152" s="188"/>
      <c r="F152" s="188"/>
      <c r="G152" s="188"/>
      <c r="H152" s="188"/>
      <c r="I152" s="188"/>
      <c r="J152" s="188"/>
      <c r="K152" s="188"/>
      <c r="L152" s="188"/>
      <c r="M152" s="188"/>
      <c r="N152" s="188"/>
      <c r="O152" s="188"/>
      <c r="P152" s="188"/>
      <c r="Q152" s="188"/>
      <c r="R152" s="253" t="s">
        <v>332</v>
      </c>
      <c r="S152" s="253"/>
      <c r="T152" s="253"/>
      <c r="U152" s="254"/>
      <c r="V152" s="254"/>
      <c r="W152" s="254"/>
      <c r="X152" s="254"/>
      <c r="Y152" s="13"/>
      <c r="Z152" s="13"/>
      <c r="AA152" s="5" t="s">
        <v>225</v>
      </c>
      <c r="AB152" s="13" t="s">
        <v>173</v>
      </c>
      <c r="AC152" s="13"/>
      <c r="AD152" s="13"/>
      <c r="AE152" s="13"/>
      <c r="AF152" s="13"/>
      <c r="AG152" s="13"/>
      <c r="AH152" s="13"/>
      <c r="AI152" s="13"/>
      <c r="AJ152" s="13"/>
      <c r="AK152" s="13"/>
      <c r="AL152" s="13"/>
      <c r="AM152" s="13"/>
      <c r="AN152" s="13"/>
      <c r="AO152" s="252" t="s">
        <v>10</v>
      </c>
      <c r="AP152" s="252"/>
      <c r="AQ152" s="265">
        <f>IF(AQ147,(AQ151/AQ147)*100,0)</f>
        <v>0</v>
      </c>
      <c r="AR152" s="265"/>
      <c r="AS152" s="265"/>
      <c r="AT152" s="265"/>
      <c r="AU152" s="265"/>
      <c r="AV152" s="265"/>
      <c r="AW152" s="265"/>
      <c r="AX152" s="265"/>
    </row>
    <row r="153" spans="1:51" ht="12" customHeight="1">
      <c r="A153" s="13"/>
      <c r="B153" s="188"/>
      <c r="C153" s="188"/>
      <c r="D153" s="188"/>
      <c r="E153" s="188"/>
      <c r="F153" s="188"/>
      <c r="G153" s="188"/>
      <c r="H153" s="188"/>
      <c r="I153" s="188"/>
      <c r="J153" s="188"/>
      <c r="K153" s="188"/>
      <c r="L153" s="188"/>
      <c r="M153" s="188"/>
      <c r="N153" s="188"/>
      <c r="O153" s="188"/>
      <c r="P153" s="188"/>
      <c r="Q153" s="188"/>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row>
    <row r="154" spans="1:51" ht="12" customHeight="1">
      <c r="A154" s="5" t="s">
        <v>225</v>
      </c>
      <c r="B154" s="188" t="s">
        <v>275</v>
      </c>
      <c r="C154" s="188"/>
      <c r="D154" s="188"/>
      <c r="E154" s="188"/>
      <c r="F154" s="188"/>
      <c r="G154" s="188"/>
      <c r="H154" s="188"/>
      <c r="I154" s="188"/>
      <c r="J154" s="188"/>
      <c r="K154" s="188"/>
      <c r="L154" s="188"/>
      <c r="M154" s="188"/>
      <c r="N154" s="188"/>
      <c r="O154" s="188"/>
      <c r="P154" s="188"/>
      <c r="Q154" s="188"/>
      <c r="R154" s="13"/>
      <c r="S154" s="13"/>
      <c r="T154" s="13"/>
      <c r="U154" s="13"/>
      <c r="V154" s="13"/>
      <c r="W154" s="13"/>
      <c r="X154" s="13"/>
      <c r="Y154" s="13"/>
      <c r="Z154" s="13"/>
      <c r="AA154" s="13" t="s">
        <v>172</v>
      </c>
      <c r="AB154" s="13"/>
      <c r="AC154" s="13"/>
      <c r="AD154" s="13"/>
      <c r="AE154" s="13"/>
      <c r="AF154" s="13"/>
      <c r="AG154" s="13"/>
      <c r="AH154" s="13"/>
      <c r="AI154" s="13"/>
      <c r="AJ154" s="13"/>
      <c r="AK154" s="13"/>
      <c r="AL154" s="13"/>
      <c r="AM154" s="13"/>
      <c r="AN154" s="13"/>
      <c r="AO154" s="13"/>
      <c r="AP154" s="13"/>
      <c r="AQ154" s="255"/>
      <c r="AR154" s="255"/>
      <c r="AS154" s="255"/>
      <c r="AT154" s="255"/>
      <c r="AU154" s="255"/>
      <c r="AV154" s="255"/>
      <c r="AW154" s="255"/>
      <c r="AX154" s="255"/>
    </row>
    <row r="155" spans="1:51" ht="12" customHeight="1">
      <c r="A155" s="13"/>
      <c r="B155" s="188"/>
      <c r="C155" s="188"/>
      <c r="D155" s="188"/>
      <c r="E155" s="188"/>
      <c r="F155" s="188"/>
      <c r="G155" s="188"/>
      <c r="H155" s="188"/>
      <c r="I155" s="188"/>
      <c r="J155" s="188"/>
      <c r="K155" s="188"/>
      <c r="L155" s="188"/>
      <c r="M155" s="188"/>
      <c r="N155" s="188"/>
      <c r="O155" s="188"/>
      <c r="P155" s="188"/>
      <c r="Q155" s="188"/>
      <c r="R155" s="253" t="s">
        <v>167</v>
      </c>
      <c r="S155" s="253"/>
      <c r="T155" s="253"/>
      <c r="U155" s="254"/>
      <c r="V155" s="254"/>
      <c r="W155" s="254"/>
      <c r="X155" s="254"/>
      <c r="Y155" s="13"/>
      <c r="Z155" s="13"/>
      <c r="AA155" s="60"/>
      <c r="AB155" s="60"/>
      <c r="AC155" s="60"/>
      <c r="AD155" s="60"/>
      <c r="AE155" s="60"/>
      <c r="AF155" s="60"/>
      <c r="AG155" s="60"/>
      <c r="AH155" s="60"/>
      <c r="AI155" s="60"/>
      <c r="AJ155" s="60"/>
      <c r="AK155" s="60"/>
      <c r="AL155" s="60"/>
      <c r="AM155" s="60"/>
      <c r="AN155" s="60"/>
      <c r="AO155" s="60"/>
      <c r="AP155" s="60"/>
      <c r="AQ155" s="60"/>
      <c r="AR155" s="60"/>
      <c r="AS155" s="60"/>
      <c r="AT155" s="61"/>
      <c r="AU155" s="61"/>
      <c r="AV155" s="61"/>
      <c r="AW155" s="61"/>
      <c r="AX155" s="61"/>
    </row>
    <row r="156" spans="1:51" ht="12" customHeight="1">
      <c r="A156" s="18"/>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3"/>
      <c r="Z156" s="13"/>
      <c r="AA156" s="186" t="s">
        <v>276</v>
      </c>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row>
    <row r="157" spans="1:51" ht="12" customHeight="1">
      <c r="A157" s="18"/>
      <c r="B157" s="12"/>
      <c r="C157" s="197" t="s">
        <v>277</v>
      </c>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3"/>
      <c r="Z157" s="13"/>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row>
    <row r="158" spans="1:51" ht="12" customHeight="1">
      <c r="A158" s="12"/>
      <c r="B158" s="12"/>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3"/>
      <c r="Z158" s="13"/>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row>
    <row r="159" spans="1:51" ht="12" customHeight="1">
      <c r="A159" s="65"/>
      <c r="B159" s="12"/>
      <c r="C159" s="197" t="s">
        <v>103</v>
      </c>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3"/>
      <c r="Z159" s="13"/>
    </row>
    <row r="160" spans="1:51" ht="12" customHeight="1">
      <c r="A160" s="18"/>
      <c r="B160" s="12"/>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3"/>
      <c r="Z160" s="13"/>
      <c r="AA160" s="16" t="s">
        <v>51</v>
      </c>
      <c r="AB160" s="13"/>
      <c r="AC160" s="6" t="s">
        <v>278</v>
      </c>
      <c r="AD160" s="13"/>
      <c r="AE160" s="13"/>
      <c r="AF160" s="13"/>
      <c r="AG160" s="13"/>
      <c r="AH160" s="13"/>
      <c r="AI160" s="13"/>
      <c r="AJ160" s="13"/>
      <c r="AK160" s="13"/>
      <c r="AL160" s="13"/>
      <c r="AM160" s="13"/>
      <c r="AN160" s="13"/>
      <c r="AO160" s="13"/>
      <c r="AP160" s="13"/>
      <c r="AQ160" s="13"/>
      <c r="AR160" s="13"/>
      <c r="AS160" s="13"/>
      <c r="AT160" s="13"/>
      <c r="AU160" s="13"/>
      <c r="AV160" s="13"/>
      <c r="AW160" s="13"/>
      <c r="AX160" s="13"/>
    </row>
    <row r="161" spans="1:50" ht="12" customHeight="1">
      <c r="A161" s="12"/>
      <c r="B161" s="12"/>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3"/>
      <c r="Z161" s="13"/>
      <c r="AA161" s="195" t="s">
        <v>100</v>
      </c>
      <c r="AB161" s="195"/>
      <c r="AC161" s="195"/>
      <c r="AD161" s="195"/>
      <c r="AE161" s="195"/>
      <c r="AF161" s="195"/>
      <c r="AG161" s="195"/>
      <c r="AH161" s="195"/>
      <c r="AI161" s="195"/>
      <c r="AJ161" s="195"/>
      <c r="AK161" s="195"/>
      <c r="AL161" s="195"/>
      <c r="AM161" s="195"/>
      <c r="AN161" s="195"/>
      <c r="AO161" s="195"/>
      <c r="AP161" s="195"/>
      <c r="AQ161" s="195"/>
      <c r="AR161" s="195"/>
      <c r="AS161" s="195"/>
      <c r="AT161" s="195"/>
      <c r="AU161" s="195"/>
      <c r="AV161" s="195"/>
      <c r="AW161" s="195"/>
      <c r="AX161" s="195"/>
    </row>
    <row r="162" spans="1:50" ht="12" customHeight="1">
      <c r="A162" s="18"/>
      <c r="B162" s="12"/>
      <c r="C162" s="13" t="s">
        <v>69</v>
      </c>
      <c r="D162" s="13"/>
      <c r="E162" s="13"/>
      <c r="F162" s="13"/>
      <c r="G162" s="13"/>
      <c r="H162" s="13"/>
      <c r="I162" s="13"/>
      <c r="J162" s="13"/>
      <c r="K162" s="13"/>
      <c r="L162" s="13"/>
      <c r="M162" s="13"/>
      <c r="N162" s="13"/>
      <c r="O162" s="13"/>
      <c r="P162" s="13"/>
      <c r="Q162" s="13"/>
      <c r="R162" s="13"/>
      <c r="T162" s="35" t="s">
        <v>169</v>
      </c>
      <c r="U162" s="255"/>
      <c r="V162" s="255"/>
      <c r="W162" s="255"/>
      <c r="X162" s="255"/>
      <c r="Y162" s="13"/>
      <c r="Z162" s="13"/>
      <c r="AA162" s="195"/>
      <c r="AB162" s="195"/>
      <c r="AC162" s="195"/>
      <c r="AD162" s="195"/>
      <c r="AE162" s="195"/>
      <c r="AF162" s="195"/>
      <c r="AG162" s="195"/>
      <c r="AH162" s="195"/>
      <c r="AI162" s="195"/>
      <c r="AJ162" s="195"/>
      <c r="AK162" s="195"/>
      <c r="AL162" s="195"/>
      <c r="AM162" s="195"/>
      <c r="AN162" s="195"/>
      <c r="AO162" s="195"/>
      <c r="AP162" s="195"/>
      <c r="AQ162" s="195"/>
      <c r="AR162" s="195"/>
      <c r="AS162" s="195"/>
      <c r="AT162" s="195"/>
      <c r="AU162" s="195"/>
      <c r="AV162" s="195"/>
      <c r="AW162" s="195"/>
      <c r="AX162" s="195"/>
    </row>
    <row r="163" spans="1:50" ht="12" customHeight="1">
      <c r="Y163" s="13"/>
      <c r="Z163" s="13"/>
      <c r="AA163" s="195"/>
      <c r="AB163" s="195"/>
      <c r="AC163" s="195"/>
      <c r="AD163" s="195"/>
      <c r="AE163" s="195"/>
      <c r="AF163" s="195"/>
      <c r="AG163" s="195"/>
      <c r="AH163" s="195"/>
      <c r="AI163" s="195"/>
      <c r="AJ163" s="195"/>
      <c r="AK163" s="195"/>
      <c r="AL163" s="195"/>
      <c r="AM163" s="195"/>
      <c r="AN163" s="195"/>
      <c r="AO163" s="195"/>
      <c r="AP163" s="195"/>
      <c r="AQ163" s="195"/>
      <c r="AR163" s="195"/>
      <c r="AS163" s="195"/>
      <c r="AT163" s="195"/>
      <c r="AU163" s="195"/>
      <c r="AV163" s="195"/>
      <c r="AW163" s="195"/>
      <c r="AX163" s="195"/>
    </row>
    <row r="164" spans="1:50" ht="12" customHeight="1">
      <c r="A164" s="16" t="s">
        <v>52</v>
      </c>
      <c r="B164" s="13"/>
      <c r="C164" s="6" t="s">
        <v>279</v>
      </c>
      <c r="D164" s="53"/>
      <c r="E164" s="53"/>
      <c r="F164" s="53"/>
      <c r="G164" s="53"/>
      <c r="H164" s="53"/>
      <c r="I164" s="53"/>
      <c r="J164" s="53"/>
      <c r="K164" s="53"/>
      <c r="L164" s="53"/>
      <c r="M164" s="53"/>
      <c r="N164" s="53"/>
      <c r="O164" s="53"/>
      <c r="P164" s="53"/>
      <c r="Q164" s="53"/>
      <c r="R164" s="53"/>
      <c r="S164" s="53"/>
      <c r="T164" s="53"/>
      <c r="U164" s="53"/>
      <c r="V164" s="53"/>
      <c r="W164" s="53"/>
      <c r="X164" s="53"/>
      <c r="Y164" s="13"/>
      <c r="Z164" s="13"/>
      <c r="AA164" s="195"/>
      <c r="AB164" s="195"/>
      <c r="AC164" s="195"/>
      <c r="AD164" s="195"/>
      <c r="AE164" s="195"/>
      <c r="AF164" s="195"/>
      <c r="AG164" s="195"/>
      <c r="AH164" s="195"/>
      <c r="AI164" s="195"/>
      <c r="AJ164" s="195"/>
      <c r="AK164" s="195"/>
      <c r="AL164" s="195"/>
      <c r="AM164" s="195"/>
      <c r="AN164" s="195"/>
      <c r="AO164" s="195"/>
      <c r="AP164" s="195"/>
      <c r="AQ164" s="195"/>
      <c r="AR164" s="195"/>
      <c r="AS164" s="195"/>
      <c r="AT164" s="195"/>
      <c r="AU164" s="195"/>
      <c r="AV164" s="195"/>
      <c r="AW164" s="195"/>
      <c r="AX164" s="195"/>
    </row>
    <row r="165" spans="1:50" ht="12" customHeight="1">
      <c r="A165" s="20" t="s">
        <v>356</v>
      </c>
      <c r="B165" s="13"/>
      <c r="C165" s="53"/>
      <c r="D165" s="53"/>
      <c r="E165" s="53"/>
      <c r="F165" s="53"/>
      <c r="G165" s="53"/>
      <c r="H165" s="53"/>
      <c r="I165" s="53"/>
      <c r="J165" s="53"/>
      <c r="K165" s="53"/>
      <c r="L165" s="53"/>
      <c r="M165" s="53"/>
      <c r="N165" s="53"/>
      <c r="O165" s="53"/>
      <c r="P165" s="53"/>
      <c r="Q165" s="53"/>
      <c r="R165" s="53"/>
      <c r="S165" s="53"/>
      <c r="T165" s="53"/>
      <c r="U165" s="53"/>
      <c r="V165" s="53"/>
      <c r="W165" s="53"/>
      <c r="X165" s="53"/>
      <c r="Y165" s="13"/>
      <c r="Z165" s="13"/>
      <c r="AA165" s="195"/>
      <c r="AB165" s="195"/>
      <c r="AC165" s="195"/>
      <c r="AD165" s="195"/>
      <c r="AE165" s="195"/>
      <c r="AF165" s="195"/>
      <c r="AG165" s="195"/>
      <c r="AH165" s="195"/>
      <c r="AI165" s="195"/>
      <c r="AJ165" s="195"/>
      <c r="AK165" s="195"/>
      <c r="AL165" s="195"/>
      <c r="AM165" s="195"/>
      <c r="AN165" s="195"/>
      <c r="AO165" s="195"/>
      <c r="AP165" s="195"/>
      <c r="AQ165" s="195"/>
      <c r="AR165" s="195"/>
      <c r="AS165" s="195"/>
      <c r="AT165" s="195"/>
      <c r="AU165" s="195"/>
      <c r="AV165" s="195"/>
      <c r="AW165" s="195"/>
      <c r="AX165" s="195"/>
    </row>
    <row r="166" spans="1:50" ht="12" customHeight="1">
      <c r="A166" s="7"/>
      <c r="B166" s="7"/>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row>
    <row r="167" spans="1:50" ht="12" customHeight="1">
      <c r="A167" s="20" t="s">
        <v>281</v>
      </c>
      <c r="B167" s="13"/>
      <c r="C167" s="53"/>
      <c r="D167" s="53"/>
      <c r="E167" s="53"/>
      <c r="F167" s="53"/>
      <c r="G167" s="53"/>
      <c r="H167" s="53"/>
      <c r="I167" s="53"/>
      <c r="J167" s="53"/>
      <c r="K167" s="53"/>
      <c r="L167" s="53"/>
      <c r="M167" s="53"/>
      <c r="N167" s="53"/>
      <c r="O167" s="53"/>
      <c r="P167" s="53"/>
      <c r="Q167" s="53"/>
      <c r="R167" s="53"/>
      <c r="S167" s="53"/>
      <c r="T167" s="53"/>
      <c r="U167" s="53"/>
      <c r="V167" s="53"/>
      <c r="W167" s="53"/>
      <c r="X167" s="53"/>
      <c r="Y167" s="13"/>
      <c r="Z167" s="13"/>
      <c r="AA167" s="186" t="s">
        <v>280</v>
      </c>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row>
    <row r="168" spans="1:50" ht="12" customHeight="1">
      <c r="A168" s="186" t="s">
        <v>221</v>
      </c>
      <c r="B168" s="186"/>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3"/>
      <c r="Z168" s="13"/>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row>
    <row r="169" spans="1:50" ht="12" customHeight="1">
      <c r="A169" s="186"/>
      <c r="B169" s="18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3"/>
      <c r="Z169" s="13"/>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row>
    <row r="170" spans="1:50" ht="12" customHeight="1">
      <c r="A170" s="186"/>
      <c r="B170" s="18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3"/>
      <c r="Z170" s="13"/>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row>
    <row r="171" spans="1:50" ht="12" customHeight="1">
      <c r="A171" s="13"/>
      <c r="B171" s="13"/>
      <c r="C171" s="72"/>
      <c r="D171" s="72"/>
      <c r="E171" s="72"/>
      <c r="F171" s="72"/>
      <c r="G171" s="72"/>
      <c r="H171" s="72"/>
      <c r="I171" s="72"/>
      <c r="J171" s="72"/>
      <c r="K171" s="72"/>
      <c r="L171" s="72"/>
      <c r="M171" s="72"/>
      <c r="N171" s="72"/>
      <c r="O171" s="72"/>
      <c r="P171" s="72"/>
      <c r="Q171" s="72"/>
      <c r="R171" s="72"/>
      <c r="S171" s="72"/>
      <c r="T171" s="72"/>
      <c r="U171" s="72"/>
      <c r="V171" s="72"/>
      <c r="W171" s="72"/>
      <c r="X171" s="72"/>
      <c r="Y171" s="13"/>
      <c r="Z171" s="13"/>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row>
    <row r="172" spans="1:50" ht="12" customHeight="1">
      <c r="A172" s="5" t="s">
        <v>225</v>
      </c>
      <c r="B172" s="188" t="s">
        <v>98</v>
      </c>
      <c r="C172" s="188"/>
      <c r="D172" s="188"/>
      <c r="E172" s="188"/>
      <c r="F172" s="188"/>
      <c r="G172" s="188"/>
      <c r="H172" s="188"/>
      <c r="I172" s="188"/>
      <c r="J172" s="188"/>
      <c r="K172" s="188"/>
      <c r="L172" s="53"/>
      <c r="M172" s="53"/>
      <c r="N172" s="53"/>
      <c r="O172" s="53"/>
      <c r="P172" s="53"/>
      <c r="Q172" s="53"/>
      <c r="R172" s="13"/>
      <c r="S172" s="13"/>
      <c r="T172" s="13"/>
      <c r="U172" s="13"/>
      <c r="V172" s="13"/>
      <c r="W172" s="13"/>
      <c r="X172" s="13"/>
      <c r="Y172" s="13"/>
      <c r="Z172" s="13"/>
      <c r="AA172" s="186" t="s">
        <v>101</v>
      </c>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row>
    <row r="173" spans="1:50" ht="12" customHeight="1">
      <c r="A173" s="13"/>
      <c r="B173" s="188"/>
      <c r="C173" s="188"/>
      <c r="D173" s="188"/>
      <c r="E173" s="188"/>
      <c r="F173" s="188"/>
      <c r="G173" s="188"/>
      <c r="H173" s="188"/>
      <c r="I173" s="188"/>
      <c r="J173" s="188"/>
      <c r="K173" s="188"/>
      <c r="L173" s="252" t="s">
        <v>169</v>
      </c>
      <c r="M173" s="252"/>
      <c r="N173" s="252"/>
      <c r="O173" s="252"/>
      <c r="P173" s="252"/>
      <c r="Q173" s="250"/>
      <c r="R173" s="250"/>
      <c r="S173" s="250"/>
      <c r="T173" s="250"/>
      <c r="U173" s="250"/>
      <c r="V173" s="250"/>
      <c r="W173" s="250"/>
      <c r="X173" s="250"/>
      <c r="Y173" s="13"/>
      <c r="Z173" s="13"/>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row>
    <row r="174" spans="1:50" ht="12" customHeight="1">
      <c r="A174" s="5" t="s">
        <v>225</v>
      </c>
      <c r="B174" s="188" t="s">
        <v>171</v>
      </c>
      <c r="C174" s="188"/>
      <c r="D174" s="188"/>
      <c r="E174" s="188"/>
      <c r="F174" s="188"/>
      <c r="G174" s="188"/>
      <c r="H174" s="188"/>
      <c r="I174" s="188"/>
      <c r="J174" s="188"/>
      <c r="K174" s="188"/>
      <c r="L174" s="13"/>
      <c r="M174" s="13"/>
      <c r="N174" s="13"/>
      <c r="O174" s="13"/>
      <c r="P174" s="13"/>
      <c r="Q174" s="53"/>
      <c r="R174" s="53"/>
      <c r="S174" s="53"/>
      <c r="T174" s="66"/>
      <c r="U174" s="66"/>
      <c r="V174" s="66"/>
      <c r="W174" s="66"/>
      <c r="X174" s="66"/>
      <c r="Y174" s="13"/>
      <c r="Z174" s="13"/>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row>
    <row r="175" spans="1:50" ht="12" customHeight="1">
      <c r="A175" s="5"/>
      <c r="B175" s="188"/>
      <c r="C175" s="188"/>
      <c r="D175" s="188"/>
      <c r="E175" s="188"/>
      <c r="F175" s="188"/>
      <c r="G175" s="188"/>
      <c r="H175" s="188"/>
      <c r="I175" s="188"/>
      <c r="J175" s="188"/>
      <c r="K175" s="188"/>
      <c r="L175" s="252" t="s">
        <v>169</v>
      </c>
      <c r="M175" s="252"/>
      <c r="N175" s="252"/>
      <c r="O175" s="252"/>
      <c r="P175" s="252"/>
      <c r="Q175" s="250"/>
      <c r="R175" s="250"/>
      <c r="S175" s="250"/>
      <c r="T175" s="250"/>
      <c r="U175" s="250"/>
      <c r="V175" s="250"/>
      <c r="W175" s="250"/>
      <c r="X175" s="250"/>
      <c r="Y175" s="13"/>
      <c r="Z175" s="13"/>
      <c r="AA175" s="65" t="s">
        <v>479</v>
      </c>
      <c r="AB175" s="65"/>
      <c r="AC175" s="65"/>
      <c r="AD175" s="65"/>
      <c r="AE175" s="65"/>
      <c r="AF175" s="65"/>
      <c r="AG175" s="65"/>
      <c r="AH175" s="65"/>
      <c r="AI175" s="65"/>
      <c r="AJ175" s="65"/>
      <c r="AK175" s="65"/>
      <c r="AL175" s="13"/>
      <c r="AM175" s="13"/>
      <c r="AN175" s="13"/>
      <c r="AO175" s="13"/>
      <c r="AP175" s="13"/>
      <c r="AQ175" s="13"/>
      <c r="AR175" s="13"/>
      <c r="AS175" s="13"/>
      <c r="AT175" s="13"/>
      <c r="AU175" s="13"/>
      <c r="AV175" s="13"/>
      <c r="AW175" s="13"/>
      <c r="AX175" s="13"/>
    </row>
    <row r="176" spans="1:50" ht="12" customHeight="1">
      <c r="A176" s="5" t="s">
        <v>225</v>
      </c>
      <c r="B176" s="13" t="s">
        <v>70</v>
      </c>
      <c r="C176" s="13"/>
      <c r="D176" s="13"/>
      <c r="E176" s="13"/>
      <c r="F176" s="13"/>
      <c r="G176" s="13"/>
      <c r="H176" s="13"/>
      <c r="I176" s="13"/>
      <c r="J176" s="13"/>
      <c r="K176" s="13"/>
      <c r="L176" s="53"/>
      <c r="M176" s="53"/>
      <c r="N176" s="53"/>
      <c r="O176" s="53"/>
      <c r="P176" s="53"/>
      <c r="Q176" s="249" t="s">
        <v>71</v>
      </c>
      <c r="R176" s="249"/>
      <c r="S176" s="249"/>
      <c r="T176" s="249"/>
      <c r="U176" s="249"/>
      <c r="V176" s="249"/>
      <c r="W176" s="249"/>
      <c r="X176" s="249"/>
      <c r="Y176" s="13"/>
      <c r="Z176" s="13"/>
      <c r="AA176" s="195" t="s">
        <v>102</v>
      </c>
      <c r="AB176" s="195"/>
      <c r="AC176" s="195"/>
      <c r="AD176" s="195"/>
      <c r="AE176" s="195"/>
      <c r="AF176" s="195"/>
      <c r="AG176" s="195"/>
      <c r="AH176" s="195"/>
      <c r="AI176" s="195"/>
      <c r="AJ176" s="195"/>
      <c r="AK176" s="195"/>
      <c r="AL176" s="195"/>
      <c r="AM176" s="195"/>
      <c r="AN176" s="195"/>
      <c r="AO176" s="195"/>
      <c r="AP176" s="195"/>
      <c r="AQ176" s="195"/>
      <c r="AR176" s="195"/>
      <c r="AS176" s="195"/>
      <c r="AT176" s="195"/>
      <c r="AU176" s="195"/>
      <c r="AV176" s="195"/>
      <c r="AW176" s="195"/>
      <c r="AX176" s="195"/>
    </row>
    <row r="177" spans="1:50" ht="12" customHeight="1">
      <c r="A177" s="5" t="s">
        <v>225</v>
      </c>
      <c r="B177" s="13" t="s">
        <v>23</v>
      </c>
      <c r="C177" s="13"/>
      <c r="D177" s="13"/>
      <c r="E177" s="13"/>
      <c r="F177" s="13"/>
      <c r="G177" s="13"/>
      <c r="H177" s="13"/>
      <c r="I177" s="13"/>
      <c r="J177" s="13"/>
      <c r="K177" s="13"/>
      <c r="L177" s="252" t="s">
        <v>169</v>
      </c>
      <c r="M177" s="252"/>
      <c r="N177" s="252"/>
      <c r="O177" s="252"/>
      <c r="P177" s="252"/>
      <c r="Q177" s="250"/>
      <c r="R177" s="250"/>
      <c r="S177" s="250"/>
      <c r="T177" s="250"/>
      <c r="U177" s="250"/>
      <c r="V177" s="250"/>
      <c r="W177" s="250"/>
      <c r="X177" s="250"/>
      <c r="Y177" s="13"/>
      <c r="Z177" s="13"/>
      <c r="AA177" s="195"/>
      <c r="AB177" s="195"/>
      <c r="AC177" s="195"/>
      <c r="AD177" s="195"/>
      <c r="AE177" s="195"/>
      <c r="AF177" s="195"/>
      <c r="AG177" s="195"/>
      <c r="AH177" s="195"/>
      <c r="AI177" s="195"/>
      <c r="AJ177" s="195"/>
      <c r="AK177" s="195"/>
      <c r="AL177" s="195"/>
      <c r="AM177" s="195"/>
      <c r="AN177" s="195"/>
      <c r="AO177" s="195"/>
      <c r="AP177" s="195"/>
      <c r="AQ177" s="195"/>
      <c r="AR177" s="195"/>
      <c r="AS177" s="195"/>
      <c r="AT177" s="195"/>
      <c r="AU177" s="195"/>
      <c r="AV177" s="195"/>
      <c r="AW177" s="195"/>
      <c r="AX177" s="195"/>
    </row>
    <row r="178" spans="1:50" ht="12" customHeight="1">
      <c r="A178" s="5" t="s">
        <v>225</v>
      </c>
      <c r="B178" s="188" t="s">
        <v>219</v>
      </c>
      <c r="C178" s="188"/>
      <c r="D178" s="188"/>
      <c r="E178" s="188"/>
      <c r="F178" s="188"/>
      <c r="G178" s="188"/>
      <c r="H178" s="188"/>
      <c r="I178" s="188"/>
      <c r="J178" s="188"/>
      <c r="K178" s="188"/>
      <c r="L178" s="53"/>
      <c r="M178" s="53"/>
      <c r="N178" s="53"/>
      <c r="O178" s="53"/>
      <c r="P178" s="53"/>
      <c r="Q178" s="13"/>
      <c r="R178" s="13"/>
      <c r="S178" s="13"/>
      <c r="T178" s="13"/>
      <c r="U178" s="13"/>
      <c r="V178" s="13"/>
      <c r="W178" s="13"/>
      <c r="X178" s="13"/>
      <c r="Y178" s="13"/>
      <c r="Z178" s="13"/>
      <c r="AA178" s="195"/>
      <c r="AB178" s="195"/>
      <c r="AC178" s="195"/>
      <c r="AD178" s="195"/>
      <c r="AE178" s="195"/>
      <c r="AF178" s="195"/>
      <c r="AG178" s="195"/>
      <c r="AH178" s="195"/>
      <c r="AI178" s="195"/>
      <c r="AJ178" s="195"/>
      <c r="AK178" s="195"/>
      <c r="AL178" s="195"/>
      <c r="AM178" s="195"/>
      <c r="AN178" s="195"/>
      <c r="AO178" s="195"/>
      <c r="AP178" s="195"/>
      <c r="AQ178" s="195"/>
      <c r="AR178" s="195"/>
      <c r="AS178" s="195"/>
      <c r="AT178" s="195"/>
      <c r="AU178" s="195"/>
      <c r="AV178" s="195"/>
      <c r="AW178" s="195"/>
      <c r="AX178" s="195"/>
    </row>
    <row r="179" spans="1:50" ht="12" customHeight="1">
      <c r="A179" s="5"/>
      <c r="B179" s="188"/>
      <c r="C179" s="188"/>
      <c r="D179" s="188"/>
      <c r="E179" s="188"/>
      <c r="F179" s="188"/>
      <c r="G179" s="188"/>
      <c r="H179" s="188"/>
      <c r="I179" s="188"/>
      <c r="J179" s="188"/>
      <c r="K179" s="188"/>
      <c r="L179" s="252" t="s">
        <v>169</v>
      </c>
      <c r="M179" s="252"/>
      <c r="N179" s="252"/>
      <c r="O179" s="252"/>
      <c r="P179" s="252"/>
      <c r="Q179" s="250"/>
      <c r="R179" s="250"/>
      <c r="S179" s="250"/>
      <c r="T179" s="250"/>
      <c r="U179" s="250"/>
      <c r="V179" s="250"/>
      <c r="W179" s="250"/>
      <c r="X179" s="250"/>
      <c r="Y179" s="13"/>
      <c r="Z179" s="13"/>
      <c r="AA179" s="195"/>
      <c r="AB179" s="195"/>
      <c r="AC179" s="195"/>
      <c r="AD179" s="195"/>
      <c r="AE179" s="195"/>
      <c r="AF179" s="195"/>
      <c r="AG179" s="195"/>
      <c r="AH179" s="195"/>
      <c r="AI179" s="195"/>
      <c r="AJ179" s="195"/>
      <c r="AK179" s="195"/>
      <c r="AL179" s="195"/>
      <c r="AM179" s="195"/>
      <c r="AN179" s="195"/>
      <c r="AO179" s="195"/>
      <c r="AP179" s="195"/>
      <c r="AQ179" s="195"/>
      <c r="AR179" s="195"/>
      <c r="AS179" s="195"/>
      <c r="AT179" s="195"/>
      <c r="AU179" s="195"/>
      <c r="AV179" s="195"/>
      <c r="AW179" s="195"/>
      <c r="AX179" s="195"/>
    </row>
    <row r="180" spans="1:50" ht="12" customHeight="1">
      <c r="A180" s="5" t="s">
        <v>225</v>
      </c>
      <c r="B180" s="13" t="s">
        <v>173</v>
      </c>
      <c r="C180" s="13"/>
      <c r="D180" s="13"/>
      <c r="E180" s="13"/>
      <c r="F180" s="13"/>
      <c r="G180" s="13"/>
      <c r="H180" s="13"/>
      <c r="I180" s="13"/>
      <c r="J180" s="13"/>
      <c r="K180" s="13"/>
      <c r="L180" s="13"/>
      <c r="M180" s="13"/>
      <c r="N180" s="13"/>
      <c r="O180" s="252" t="s">
        <v>10</v>
      </c>
      <c r="P180" s="252"/>
      <c r="Q180" s="265">
        <f>IF(Q175,(Q179/Q175)*100,0)</f>
        <v>0</v>
      </c>
      <c r="R180" s="265"/>
      <c r="S180" s="265"/>
      <c r="T180" s="265"/>
      <c r="U180" s="265"/>
      <c r="V180" s="265"/>
      <c r="W180" s="265"/>
      <c r="X180" s="265"/>
      <c r="Y180" s="13"/>
      <c r="Z180" s="13"/>
      <c r="AA180" s="195"/>
      <c r="AB180" s="195"/>
      <c r="AC180" s="195"/>
      <c r="AD180" s="195"/>
      <c r="AE180" s="195"/>
      <c r="AF180" s="195"/>
      <c r="AG180" s="195"/>
      <c r="AH180" s="195"/>
      <c r="AI180" s="195"/>
      <c r="AJ180" s="195"/>
      <c r="AK180" s="195"/>
      <c r="AL180" s="195"/>
      <c r="AM180" s="195"/>
      <c r="AN180" s="195"/>
      <c r="AO180" s="195"/>
      <c r="AP180" s="195"/>
      <c r="AQ180" s="195"/>
      <c r="AR180" s="195"/>
      <c r="AS180" s="195"/>
      <c r="AT180" s="195"/>
      <c r="AU180" s="195"/>
      <c r="AV180" s="195"/>
      <c r="AW180" s="195"/>
      <c r="AX180" s="195"/>
    </row>
    <row r="181" spans="1:50" ht="12"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row>
    <row r="182" spans="1:50" ht="12" customHeight="1">
      <c r="A182" s="13" t="s">
        <v>172</v>
      </c>
      <c r="B182" s="13"/>
      <c r="C182" s="13"/>
      <c r="D182" s="13"/>
      <c r="E182" s="13"/>
      <c r="F182" s="13"/>
      <c r="G182" s="13"/>
      <c r="H182" s="13"/>
      <c r="I182" s="13"/>
      <c r="J182" s="13"/>
      <c r="K182" s="13"/>
      <c r="L182" s="13"/>
      <c r="M182" s="13"/>
      <c r="N182" s="13"/>
      <c r="O182" s="13"/>
      <c r="P182" s="13"/>
      <c r="Q182" s="255"/>
      <c r="R182" s="255"/>
      <c r="S182" s="255"/>
      <c r="T182" s="255"/>
      <c r="U182" s="255"/>
      <c r="V182" s="255"/>
      <c r="W182" s="255"/>
      <c r="X182" s="255"/>
      <c r="Y182" s="13"/>
      <c r="Z182" s="13"/>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row>
    <row r="183" spans="1:50" ht="12" customHeight="1">
      <c r="Y183" s="13"/>
      <c r="Z183" s="13"/>
      <c r="AA183" s="186" t="s">
        <v>105</v>
      </c>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row>
    <row r="184" spans="1:50" ht="12" customHeight="1">
      <c r="A184" s="189" t="s">
        <v>99</v>
      </c>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3"/>
      <c r="Z184" s="13"/>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row>
    <row r="185" spans="1:50" ht="12"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3"/>
      <c r="Z185" s="13"/>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row>
    <row r="186" spans="1:50" ht="12"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3"/>
      <c r="Z186" s="13"/>
      <c r="AA186" s="186" t="s">
        <v>338</v>
      </c>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row>
    <row r="187" spans="1:50" ht="12"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13"/>
      <c r="Z187" s="13"/>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row>
    <row r="188" spans="1:50" ht="12" customHeight="1">
      <c r="A188" s="20" t="s">
        <v>282</v>
      </c>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row>
    <row r="189" spans="1:50" ht="12" customHeight="1">
      <c r="A189" s="186" t="s">
        <v>124</v>
      </c>
      <c r="B189" s="186"/>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3"/>
      <c r="Z189" s="13"/>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row>
    <row r="190" spans="1:50" ht="12" customHeight="1">
      <c r="A190" s="186"/>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3"/>
      <c r="Z190" s="13"/>
    </row>
    <row r="191" spans="1:50" ht="12" customHeight="1">
      <c r="A191" s="186"/>
      <c r="B191" s="186"/>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3"/>
      <c r="Z191" s="13"/>
      <c r="AA191" s="16" t="s">
        <v>53</v>
      </c>
      <c r="AB191" s="13"/>
      <c r="AC191" s="130" t="s">
        <v>297</v>
      </c>
    </row>
    <row r="192" spans="1:50" ht="12"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50" ht="12" customHeight="1">
      <c r="A193" s="186" t="s">
        <v>283</v>
      </c>
      <c r="B193" s="186"/>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3"/>
      <c r="Z193" s="13"/>
      <c r="AA193" s="16" t="s">
        <v>55</v>
      </c>
      <c r="AB193" s="13"/>
      <c r="AC193" s="272" t="s">
        <v>307</v>
      </c>
      <c r="AD193" s="272"/>
      <c r="AE193" s="272"/>
      <c r="AF193" s="272"/>
      <c r="AG193" s="272"/>
      <c r="AH193" s="272"/>
      <c r="AI193" s="272"/>
      <c r="AJ193" s="272"/>
      <c r="AK193" s="272"/>
      <c r="AL193" s="272"/>
      <c r="AM193" s="272"/>
      <c r="AN193" s="272"/>
      <c r="AO193" s="272"/>
      <c r="AP193" s="272"/>
      <c r="AQ193" s="272"/>
      <c r="AR193" s="272"/>
      <c r="AS193" s="272"/>
      <c r="AT193" s="272"/>
      <c r="AU193" s="272"/>
      <c r="AV193" s="272"/>
      <c r="AW193" s="272"/>
      <c r="AX193" s="272"/>
    </row>
    <row r="194" spans="1:50" ht="12" customHeight="1">
      <c r="A194" s="186"/>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3"/>
      <c r="Z194" s="13"/>
      <c r="AA194" s="16"/>
      <c r="AB194" s="13"/>
      <c r="AC194" s="272"/>
      <c r="AD194" s="272"/>
      <c r="AE194" s="272"/>
      <c r="AF194" s="272"/>
      <c r="AG194" s="272"/>
      <c r="AH194" s="272"/>
      <c r="AI194" s="272"/>
      <c r="AJ194" s="272"/>
      <c r="AK194" s="272"/>
      <c r="AL194" s="272"/>
      <c r="AM194" s="272"/>
      <c r="AN194" s="272"/>
      <c r="AO194" s="272"/>
      <c r="AP194" s="272"/>
      <c r="AQ194" s="272"/>
      <c r="AR194" s="272"/>
      <c r="AS194" s="272"/>
      <c r="AT194" s="272"/>
      <c r="AU194" s="272"/>
      <c r="AV194" s="272"/>
      <c r="AW194" s="272"/>
      <c r="AX194" s="272"/>
    </row>
    <row r="195" spans="1:50" ht="12" customHeight="1">
      <c r="A195" s="186"/>
      <c r="B195" s="186"/>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3"/>
      <c r="Z195" s="13"/>
    </row>
    <row r="196" spans="1:50" ht="12" customHeight="1">
      <c r="A196" s="186"/>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3"/>
      <c r="Z196" s="13"/>
      <c r="AA196" s="16" t="s">
        <v>56</v>
      </c>
      <c r="AB196" s="13"/>
      <c r="AC196" s="6" t="s">
        <v>284</v>
      </c>
      <c r="AD196" s="13"/>
      <c r="AE196" s="13"/>
      <c r="AF196" s="13"/>
      <c r="AG196" s="13"/>
      <c r="AH196" s="13"/>
      <c r="AI196" s="13"/>
      <c r="AJ196" s="13"/>
      <c r="AK196" s="13"/>
      <c r="AL196" s="13"/>
      <c r="AM196" s="13"/>
      <c r="AN196" s="13"/>
      <c r="AO196" s="13"/>
      <c r="AP196" s="13"/>
      <c r="AQ196" s="13"/>
      <c r="AR196" s="13"/>
      <c r="AS196" s="13"/>
      <c r="AT196" s="13"/>
      <c r="AU196" s="13"/>
      <c r="AV196" s="13"/>
      <c r="AW196" s="13"/>
      <c r="AX196" s="13"/>
    </row>
    <row r="197" spans="1:50" ht="12" customHeight="1">
      <c r="A197" s="13"/>
      <c r="B197" s="13"/>
      <c r="C197" s="53"/>
      <c r="D197" s="53"/>
      <c r="E197" s="53"/>
      <c r="F197" s="53"/>
      <c r="G197" s="53"/>
      <c r="H197" s="53"/>
      <c r="I197" s="53"/>
      <c r="J197" s="53"/>
      <c r="K197" s="53"/>
      <c r="L197" s="53"/>
      <c r="M197" s="53"/>
      <c r="N197" s="53"/>
      <c r="O197" s="53"/>
      <c r="P197" s="53"/>
      <c r="Q197" s="53"/>
      <c r="R197" s="53"/>
      <c r="S197" s="53"/>
      <c r="T197" s="53"/>
      <c r="U197" s="53"/>
      <c r="V197" s="53"/>
      <c r="W197" s="53"/>
      <c r="X197" s="53"/>
      <c r="Y197" s="13"/>
      <c r="Z197" s="13"/>
      <c r="AA197" s="186" t="s">
        <v>480</v>
      </c>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row>
    <row r="198" spans="1:50" ht="12" customHeight="1">
      <c r="A198" s="186" t="s">
        <v>122</v>
      </c>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3"/>
      <c r="Z198" s="13"/>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row>
    <row r="199" spans="1:50" ht="12" customHeight="1">
      <c r="A199" s="186"/>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3"/>
      <c r="Z199" s="13"/>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row>
    <row r="200" spans="1:50" ht="12" customHeight="1">
      <c r="A200" s="18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3"/>
      <c r="Z200" s="13"/>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row>
    <row r="201" spans="1:50" ht="12" customHeight="1">
      <c r="Y201" s="13"/>
      <c r="Z201" s="13"/>
    </row>
    <row r="202" spans="1:50" ht="12" customHeight="1">
      <c r="Y202" s="13"/>
      <c r="Z202" s="13"/>
      <c r="AA202" s="16" t="s">
        <v>57</v>
      </c>
      <c r="AB202" s="13"/>
      <c r="AC202" s="6" t="s">
        <v>299</v>
      </c>
    </row>
    <row r="203" spans="1:50" ht="6.75" customHeight="1">
      <c r="Y203" s="13"/>
      <c r="Z203" s="13"/>
    </row>
    <row r="204" spans="1:50" ht="12" customHeight="1">
      <c r="Y204" s="13"/>
      <c r="Z204" s="13"/>
      <c r="AA204" s="112" t="s">
        <v>60</v>
      </c>
      <c r="AB204" s="122"/>
      <c r="AC204" s="273" t="s">
        <v>427</v>
      </c>
      <c r="AD204" s="274"/>
      <c r="AE204" s="274"/>
      <c r="AF204" s="274"/>
      <c r="AG204" s="274"/>
      <c r="AH204" s="274"/>
      <c r="AI204" s="274"/>
      <c r="AJ204" s="274"/>
      <c r="AK204" s="274"/>
      <c r="AL204" s="274"/>
      <c r="AM204" s="274"/>
      <c r="AN204" s="274"/>
      <c r="AO204" s="274"/>
      <c r="AP204" s="274"/>
      <c r="AQ204" s="274"/>
      <c r="AR204" s="274"/>
      <c r="AS204" s="274"/>
      <c r="AT204" s="274"/>
      <c r="AU204" s="274"/>
      <c r="AV204" s="274"/>
      <c r="AW204" s="274"/>
      <c r="AX204" s="274"/>
    </row>
    <row r="205" spans="1:50" ht="12" customHeight="1">
      <c r="Y205" s="13"/>
      <c r="Z205" s="13"/>
      <c r="AA205" s="1"/>
      <c r="AB205" s="1"/>
      <c r="AC205" s="274"/>
      <c r="AD205" s="274"/>
      <c r="AE205" s="274"/>
      <c r="AF205" s="274"/>
      <c r="AG205" s="274"/>
      <c r="AH205" s="274"/>
      <c r="AI205" s="274"/>
      <c r="AJ205" s="274"/>
      <c r="AK205" s="274"/>
      <c r="AL205" s="274"/>
      <c r="AM205" s="274"/>
      <c r="AN205" s="274"/>
      <c r="AO205" s="274"/>
      <c r="AP205" s="274"/>
      <c r="AQ205" s="274"/>
      <c r="AR205" s="274"/>
      <c r="AS205" s="274"/>
      <c r="AT205" s="274"/>
      <c r="AU205" s="274"/>
      <c r="AV205" s="274"/>
      <c r="AW205" s="274"/>
      <c r="AX205" s="274"/>
    </row>
    <row r="206" spans="1:50" ht="12" customHeight="1">
      <c r="Y206" s="13"/>
      <c r="Z206" s="13"/>
      <c r="AA206" s="16"/>
      <c r="AB206" s="124"/>
      <c r="AC206" s="274"/>
      <c r="AD206" s="274"/>
      <c r="AE206" s="274"/>
      <c r="AF206" s="274"/>
      <c r="AG206" s="274"/>
      <c r="AH206" s="274"/>
      <c r="AI206" s="274"/>
      <c r="AJ206" s="274"/>
      <c r="AK206" s="274"/>
      <c r="AL206" s="274"/>
      <c r="AM206" s="274"/>
      <c r="AN206" s="274"/>
      <c r="AO206" s="274"/>
      <c r="AP206" s="274"/>
      <c r="AQ206" s="274"/>
      <c r="AR206" s="274"/>
      <c r="AS206" s="274"/>
      <c r="AT206" s="274"/>
      <c r="AU206" s="274"/>
      <c r="AV206" s="274"/>
      <c r="AW206" s="274"/>
      <c r="AX206" s="274"/>
    </row>
    <row r="207" spans="1:50" ht="12" customHeight="1">
      <c r="Y207" s="13"/>
      <c r="Z207" s="13"/>
      <c r="AA207" s="4"/>
      <c r="AB207" s="4"/>
      <c r="AC207" s="274"/>
      <c r="AD207" s="274"/>
      <c r="AE207" s="274"/>
      <c r="AF207" s="274"/>
      <c r="AG207" s="274"/>
      <c r="AH207" s="274"/>
      <c r="AI207" s="274"/>
      <c r="AJ207" s="274"/>
      <c r="AK207" s="274"/>
      <c r="AL207" s="274"/>
      <c r="AM207" s="274"/>
      <c r="AN207" s="274"/>
      <c r="AO207" s="274"/>
      <c r="AP207" s="274"/>
      <c r="AQ207" s="274"/>
      <c r="AR207" s="274"/>
      <c r="AS207" s="274"/>
      <c r="AT207" s="274"/>
      <c r="AU207" s="274"/>
      <c r="AV207" s="274"/>
      <c r="AW207" s="274"/>
      <c r="AX207" s="274"/>
    </row>
    <row r="208" spans="1:50" s="1" customFormat="1" ht="6"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13"/>
      <c r="Z208" s="13"/>
      <c r="AA208" s="16"/>
      <c r="AB208" s="13"/>
      <c r="AC208" s="6"/>
      <c r="AD208" s="31"/>
      <c r="AE208" s="31"/>
      <c r="AF208" s="31"/>
      <c r="AG208" s="31"/>
      <c r="AH208" s="31"/>
      <c r="AI208" s="31"/>
      <c r="AJ208" s="31"/>
      <c r="AK208" s="31"/>
      <c r="AL208" s="31"/>
      <c r="AM208" s="31"/>
      <c r="AN208" s="31"/>
      <c r="AO208" s="31"/>
      <c r="AP208" s="31"/>
      <c r="AQ208" s="31"/>
      <c r="AR208" s="31"/>
      <c r="AS208" s="31"/>
      <c r="AT208" s="31"/>
      <c r="AU208" s="31"/>
      <c r="AV208" s="31"/>
      <c r="AW208" s="31"/>
      <c r="AX208" s="31"/>
    </row>
    <row r="209" spans="1:50" ht="12" customHeight="1">
      <c r="A209" s="204"/>
      <c r="B209" s="204"/>
      <c r="C209" s="204"/>
      <c r="D209" s="192" t="s">
        <v>293</v>
      </c>
      <c r="E209" s="192"/>
      <c r="F209" s="192"/>
      <c r="G209" s="192"/>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6"/>
      <c r="AU209" s="196"/>
      <c r="AV209" s="196"/>
      <c r="AW209" s="196"/>
      <c r="AX209" s="196"/>
    </row>
    <row r="210" spans="1:50" ht="12"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60"/>
      <c r="AB210" s="60"/>
      <c r="AC210" s="60"/>
      <c r="AD210" s="60"/>
      <c r="AE210" s="60"/>
      <c r="AF210" s="60"/>
      <c r="AG210" s="60"/>
      <c r="AH210" s="60"/>
      <c r="AI210" s="60"/>
      <c r="AJ210" s="60"/>
      <c r="AK210" s="60"/>
      <c r="AL210" s="60"/>
      <c r="AM210" s="60"/>
      <c r="AN210" s="60"/>
      <c r="AO210" s="60"/>
      <c r="AP210" s="60"/>
      <c r="AQ210" s="60"/>
      <c r="AR210" s="60"/>
      <c r="AS210" s="60"/>
      <c r="AT210" s="61"/>
      <c r="AU210" s="61"/>
      <c r="AV210" s="61"/>
      <c r="AW210" s="61"/>
      <c r="AX210" s="61"/>
    </row>
    <row r="211" spans="1:50" ht="12" customHeight="1">
      <c r="A211" s="16" t="s">
        <v>61</v>
      </c>
      <c r="B211" s="1"/>
      <c r="C211" s="6" t="s">
        <v>300</v>
      </c>
      <c r="D211" s="1"/>
      <c r="E211" s="1"/>
      <c r="F211" s="1"/>
      <c r="G211" s="1"/>
      <c r="H211" s="1"/>
      <c r="I211" s="1"/>
      <c r="J211" s="1"/>
      <c r="K211" s="1"/>
      <c r="L211" s="1"/>
      <c r="M211" s="1"/>
      <c r="N211" s="1"/>
      <c r="O211" s="1"/>
      <c r="P211" s="1"/>
      <c r="Q211" s="1"/>
      <c r="R211" s="1"/>
      <c r="S211" s="1"/>
      <c r="T211" s="1"/>
      <c r="U211" s="1"/>
      <c r="V211" s="1"/>
      <c r="W211" s="1"/>
      <c r="X211" s="1"/>
      <c r="Y211" s="13"/>
      <c r="Z211" s="13"/>
      <c r="AA211" s="16" t="s">
        <v>59</v>
      </c>
      <c r="AB211" s="7"/>
      <c r="AC211" s="6" t="s">
        <v>285</v>
      </c>
      <c r="AD211" s="13"/>
      <c r="AE211" s="13"/>
      <c r="AF211" s="13"/>
      <c r="AG211" s="13"/>
      <c r="AH211" s="13"/>
      <c r="AI211" s="13"/>
      <c r="AJ211" s="13"/>
      <c r="AK211" s="13"/>
      <c r="AL211" s="13"/>
      <c r="AM211" s="13"/>
      <c r="AN211" s="13"/>
      <c r="AO211" s="13"/>
      <c r="AP211" s="13"/>
      <c r="AQ211" s="13"/>
      <c r="AR211" s="13"/>
      <c r="AS211" s="13"/>
      <c r="AT211" s="13"/>
      <c r="AU211" s="13"/>
      <c r="AV211" s="13"/>
      <c r="AW211" s="13"/>
      <c r="AX211" s="13"/>
    </row>
    <row r="212" spans="1:50" ht="12" customHeight="1">
      <c r="A212" s="16"/>
      <c r="B212" s="124"/>
      <c r="C212" s="6"/>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3"/>
      <c r="Z212" s="13"/>
      <c r="AA212" s="275" t="s">
        <v>481</v>
      </c>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c r="AX212" s="198"/>
    </row>
    <row r="213" spans="1:50" ht="12" customHeight="1">
      <c r="A213" s="16" t="s">
        <v>54</v>
      </c>
      <c r="B213" s="13"/>
      <c r="C213" s="6" t="s">
        <v>287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98"/>
      <c r="AB213" s="198"/>
      <c r="AC213" s="198"/>
      <c r="AD213" s="198"/>
      <c r="AE213" s="198"/>
      <c r="AF213" s="198"/>
      <c r="AG213" s="198"/>
      <c r="AH213" s="198"/>
      <c r="AI213" s="198"/>
      <c r="AJ213" s="198"/>
      <c r="AK213" s="198"/>
      <c r="AL213" s="198"/>
      <c r="AM213" s="198"/>
      <c r="AN213" s="198"/>
      <c r="AO213" s="198"/>
      <c r="AP213" s="198"/>
      <c r="AQ213" s="198"/>
      <c r="AR213" s="198"/>
      <c r="AS213" s="198"/>
      <c r="AT213" s="198"/>
      <c r="AU213" s="198"/>
      <c r="AV213" s="198"/>
      <c r="AW213" s="198"/>
      <c r="AX213" s="198"/>
    </row>
    <row r="214" spans="1:50" ht="12" customHeight="1">
      <c r="A214" s="270" t="s">
        <v>288</v>
      </c>
      <c r="B214" s="270"/>
      <c r="C214" s="270"/>
      <c r="D214" s="270"/>
      <c r="E214" s="270"/>
      <c r="F214" s="270"/>
      <c r="G214" s="270"/>
      <c r="H214" s="270"/>
      <c r="I214" s="270"/>
      <c r="J214" s="270"/>
      <c r="K214" s="270"/>
      <c r="L214" s="270"/>
      <c r="M214" s="270"/>
      <c r="N214" s="270"/>
      <c r="O214" s="270"/>
      <c r="P214" s="270"/>
      <c r="Q214" s="270"/>
      <c r="R214" s="270"/>
      <c r="S214" s="270"/>
      <c r="T214" s="270"/>
      <c r="U214" s="270"/>
      <c r="V214" s="270"/>
      <c r="W214" s="270"/>
      <c r="X214" s="270"/>
      <c r="Y214" s="13"/>
      <c r="Z214" s="13"/>
      <c r="AA214" s="198"/>
      <c r="AB214" s="198"/>
      <c r="AC214" s="198"/>
      <c r="AD214" s="198"/>
      <c r="AE214" s="198"/>
      <c r="AF214" s="198"/>
      <c r="AG214" s="198"/>
      <c r="AH214" s="198"/>
      <c r="AI214" s="198"/>
      <c r="AJ214" s="198"/>
      <c r="AK214" s="198"/>
      <c r="AL214" s="198"/>
      <c r="AM214" s="198"/>
      <c r="AN214" s="198"/>
      <c r="AO214" s="198"/>
      <c r="AP214" s="198"/>
      <c r="AQ214" s="198"/>
      <c r="AR214" s="198"/>
      <c r="AS214" s="198"/>
      <c r="AT214" s="198"/>
      <c r="AU214" s="198"/>
      <c r="AV214" s="198"/>
      <c r="AW214" s="198"/>
      <c r="AX214" s="198"/>
    </row>
    <row r="215" spans="1:50" ht="12" customHeight="1">
      <c r="A215" s="270"/>
      <c r="B215" s="270"/>
      <c r="C215" s="270"/>
      <c r="D215" s="270"/>
      <c r="E215" s="270"/>
      <c r="F215" s="270"/>
      <c r="G215" s="270"/>
      <c r="H215" s="270"/>
      <c r="I215" s="270"/>
      <c r="J215" s="270"/>
      <c r="K215" s="270"/>
      <c r="L215" s="270"/>
      <c r="M215" s="270"/>
      <c r="N215" s="270"/>
      <c r="O215" s="270"/>
      <c r="P215" s="270"/>
      <c r="Q215" s="270"/>
      <c r="R215" s="270"/>
      <c r="S215" s="270"/>
      <c r="T215" s="270"/>
      <c r="U215" s="270"/>
      <c r="V215" s="270"/>
      <c r="W215" s="270"/>
      <c r="X215" s="270"/>
      <c r="Y215" s="13"/>
      <c r="Z215" s="13"/>
      <c r="AA215" s="198"/>
      <c r="AB215" s="198"/>
      <c r="AC215" s="198"/>
      <c r="AD215" s="198"/>
      <c r="AE215" s="198"/>
      <c r="AF215" s="198"/>
      <c r="AG215" s="198"/>
      <c r="AH215" s="198"/>
      <c r="AI215" s="198"/>
      <c r="AJ215" s="198"/>
      <c r="AK215" s="198"/>
      <c r="AL215" s="198"/>
      <c r="AM215" s="198"/>
      <c r="AN215" s="198"/>
      <c r="AO215" s="198"/>
      <c r="AP215" s="198"/>
      <c r="AQ215" s="198"/>
      <c r="AR215" s="198"/>
      <c r="AS215" s="198"/>
      <c r="AT215" s="198"/>
      <c r="AU215" s="198"/>
      <c r="AV215" s="198"/>
      <c r="AW215" s="198"/>
      <c r="AX215" s="198"/>
    </row>
    <row r="216" spans="1:50" ht="12" customHeight="1">
      <c r="A216" s="270"/>
      <c r="B216" s="270"/>
      <c r="C216" s="270"/>
      <c r="D216" s="270"/>
      <c r="E216" s="270"/>
      <c r="F216" s="270"/>
      <c r="G216" s="270"/>
      <c r="H216" s="270"/>
      <c r="I216" s="270"/>
      <c r="J216" s="270"/>
      <c r="K216" s="270"/>
      <c r="L216" s="270"/>
      <c r="M216" s="270"/>
      <c r="N216" s="270"/>
      <c r="O216" s="270"/>
      <c r="P216" s="270"/>
      <c r="Q216" s="270"/>
      <c r="R216" s="270"/>
      <c r="S216" s="270"/>
      <c r="T216" s="270"/>
      <c r="U216" s="270"/>
      <c r="V216" s="270"/>
      <c r="W216" s="270"/>
      <c r="X216" s="270"/>
      <c r="Y216" s="13"/>
      <c r="Z216" s="13"/>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198"/>
      <c r="AW216" s="198"/>
      <c r="AX216" s="198"/>
    </row>
    <row r="217" spans="1:50" ht="12" customHeight="1">
      <c r="A217" s="270"/>
      <c r="B217" s="270"/>
      <c r="C217" s="270"/>
      <c r="D217" s="270"/>
      <c r="E217" s="270"/>
      <c r="F217" s="270"/>
      <c r="G217" s="270"/>
      <c r="H217" s="270"/>
      <c r="I217" s="270"/>
      <c r="J217" s="270"/>
      <c r="K217" s="270"/>
      <c r="L217" s="270"/>
      <c r="M217" s="270"/>
      <c r="N217" s="270"/>
      <c r="O217" s="270"/>
      <c r="P217" s="270"/>
      <c r="Q217" s="270"/>
      <c r="R217" s="270"/>
      <c r="S217" s="270"/>
      <c r="T217" s="270"/>
      <c r="U217" s="270"/>
      <c r="V217" s="270"/>
      <c r="W217" s="270"/>
      <c r="X217" s="270"/>
      <c r="Y217" s="13"/>
      <c r="Z217" s="13"/>
    </row>
    <row r="218" spans="1:50" ht="12" customHeight="1">
      <c r="A218" s="270"/>
      <c r="B218" s="270"/>
      <c r="C218" s="270"/>
      <c r="D218" s="270"/>
      <c r="E218" s="270"/>
      <c r="F218" s="270"/>
      <c r="G218" s="270"/>
      <c r="H218" s="270"/>
      <c r="I218" s="270"/>
      <c r="J218" s="270"/>
      <c r="K218" s="270"/>
      <c r="L218" s="270"/>
      <c r="M218" s="270"/>
      <c r="N218" s="270"/>
      <c r="O218" s="270"/>
      <c r="P218" s="270"/>
      <c r="Q218" s="270"/>
      <c r="R218" s="270"/>
      <c r="S218" s="270"/>
      <c r="T218" s="270"/>
      <c r="U218" s="270"/>
      <c r="V218" s="270"/>
      <c r="W218" s="270"/>
      <c r="X218" s="270"/>
      <c r="Y218" s="13"/>
      <c r="Z218" s="13"/>
      <c r="AA218" s="16" t="s">
        <v>62</v>
      </c>
      <c r="AB218" s="14"/>
      <c r="AC218" s="279" t="s">
        <v>308</v>
      </c>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row>
    <row r="219" spans="1:50" ht="12" customHeight="1">
      <c r="A219" s="186" t="s">
        <v>289</v>
      </c>
      <c r="B219" s="186"/>
      <c r="C219" s="186"/>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3"/>
      <c r="Z219" s="13"/>
      <c r="AA219" s="93"/>
      <c r="AB219" s="100"/>
      <c r="AC219" s="279"/>
      <c r="AD219" s="279"/>
      <c r="AE219" s="279"/>
      <c r="AF219" s="279"/>
      <c r="AG219" s="279"/>
      <c r="AH219" s="279"/>
      <c r="AI219" s="279"/>
      <c r="AJ219" s="279"/>
      <c r="AK219" s="279"/>
      <c r="AL219" s="279"/>
      <c r="AM219" s="279"/>
      <c r="AN219" s="279"/>
      <c r="AO219" s="279"/>
      <c r="AP219" s="279"/>
      <c r="AQ219" s="279"/>
      <c r="AR219" s="279"/>
      <c r="AS219" s="279"/>
      <c r="AT219" s="279"/>
      <c r="AU219" s="279"/>
      <c r="AV219" s="279"/>
      <c r="AW219" s="279"/>
      <c r="AX219" s="279"/>
    </row>
    <row r="220" spans="1:50" ht="12" customHeight="1">
      <c r="A220" s="186"/>
      <c r="B220" s="186"/>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3"/>
      <c r="Z220" s="13"/>
      <c r="AA220" s="100"/>
      <c r="AB220" s="100"/>
      <c r="AC220" s="100"/>
      <c r="AD220" s="100"/>
      <c r="AE220" s="100"/>
      <c r="AF220" s="100"/>
      <c r="AG220" s="100"/>
      <c r="AH220" s="100"/>
      <c r="AI220" s="100"/>
      <c r="AJ220" s="100"/>
      <c r="AK220" s="100"/>
      <c r="AL220" s="100"/>
      <c r="AM220" s="100"/>
      <c r="AN220" s="100"/>
      <c r="AO220" s="100"/>
      <c r="AP220" s="100"/>
      <c r="AQ220" s="100"/>
      <c r="AR220" s="100"/>
      <c r="AS220" s="100"/>
      <c r="AT220" s="100"/>
      <c r="AU220" s="100"/>
      <c r="AV220" s="100"/>
      <c r="AW220" s="100"/>
      <c r="AX220" s="100"/>
    </row>
    <row r="221" spans="1:50" ht="12" customHeight="1">
      <c r="A221" s="186"/>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3"/>
      <c r="Z221" s="13"/>
      <c r="AA221" s="16" t="s">
        <v>63</v>
      </c>
      <c r="AB221" s="13"/>
      <c r="AC221" s="276" t="s">
        <v>303</v>
      </c>
      <c r="AD221" s="256"/>
      <c r="AE221" s="256"/>
      <c r="AF221" s="256"/>
      <c r="AG221" s="256"/>
      <c r="AH221" s="256"/>
      <c r="AI221" s="256"/>
      <c r="AJ221" s="256"/>
      <c r="AK221" s="256"/>
      <c r="AL221" s="256"/>
      <c r="AM221" s="256"/>
      <c r="AN221" s="256"/>
      <c r="AO221" s="256"/>
      <c r="AP221" s="256"/>
      <c r="AQ221" s="256"/>
      <c r="AR221" s="256"/>
      <c r="AS221" s="256"/>
      <c r="AT221" s="256"/>
      <c r="AU221" s="256"/>
      <c r="AV221" s="256"/>
      <c r="AW221" s="256"/>
      <c r="AX221" s="256"/>
    </row>
    <row r="222" spans="1:50" ht="12" customHeight="1">
      <c r="A222" s="186"/>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3"/>
      <c r="Z222" s="13"/>
      <c r="AA222" s="100"/>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row>
    <row r="223" spans="1:50" ht="12" customHeight="1">
      <c r="A223" s="18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3"/>
      <c r="Z223" s="13"/>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row>
    <row r="224" spans="1:50" ht="12" customHeight="1">
      <c r="A224" s="16" t="s">
        <v>58</v>
      </c>
      <c r="B224" s="13"/>
      <c r="C224" s="6" t="s">
        <v>290</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6" t="s">
        <v>64</v>
      </c>
      <c r="AB224" s="13"/>
      <c r="AC224" s="279" t="s">
        <v>309</v>
      </c>
      <c r="AD224" s="279"/>
      <c r="AE224" s="279"/>
      <c r="AF224" s="279"/>
      <c r="AG224" s="279"/>
      <c r="AH224" s="279"/>
      <c r="AI224" s="279"/>
      <c r="AJ224" s="279"/>
      <c r="AK224" s="279"/>
      <c r="AL224" s="279"/>
      <c r="AM224" s="279"/>
      <c r="AN224" s="279"/>
      <c r="AO224" s="279"/>
      <c r="AP224" s="279"/>
      <c r="AQ224" s="279"/>
      <c r="AR224" s="279"/>
      <c r="AS224" s="279"/>
      <c r="AT224" s="279"/>
      <c r="AU224" s="279"/>
      <c r="AV224" s="279"/>
      <c r="AW224" s="279"/>
      <c r="AX224" s="279"/>
    </row>
    <row r="225" spans="1:50" ht="12" customHeight="1">
      <c r="A225" s="186" t="s">
        <v>482</v>
      </c>
      <c r="B225" s="186"/>
      <c r="C225" s="186"/>
      <c r="D225" s="186"/>
      <c r="E225" s="186"/>
      <c r="F225" s="186"/>
      <c r="G225" s="186"/>
      <c r="H225" s="186"/>
      <c r="I225" s="186"/>
      <c r="J225" s="186"/>
      <c r="K225" s="186"/>
      <c r="L225" s="186"/>
      <c r="M225" s="186"/>
      <c r="N225" s="186"/>
      <c r="O225" s="186"/>
      <c r="P225" s="186"/>
      <c r="Q225" s="186"/>
      <c r="R225" s="186"/>
      <c r="S225" s="186"/>
      <c r="T225" s="186"/>
      <c r="U225" s="186"/>
      <c r="V225" s="186"/>
      <c r="W225" s="186"/>
      <c r="X225" s="186"/>
      <c r="Y225" s="13"/>
      <c r="Z225" s="13"/>
      <c r="AA225" s="16"/>
      <c r="AB225" s="13"/>
      <c r="AC225" s="279"/>
      <c r="AD225" s="279"/>
      <c r="AE225" s="279"/>
      <c r="AF225" s="279"/>
      <c r="AG225" s="279"/>
      <c r="AH225" s="279"/>
      <c r="AI225" s="279"/>
      <c r="AJ225" s="279"/>
      <c r="AK225" s="279"/>
      <c r="AL225" s="279"/>
      <c r="AM225" s="279"/>
      <c r="AN225" s="279"/>
      <c r="AO225" s="279"/>
      <c r="AP225" s="279"/>
      <c r="AQ225" s="279"/>
      <c r="AR225" s="279"/>
      <c r="AS225" s="279"/>
      <c r="AT225" s="279"/>
      <c r="AU225" s="279"/>
      <c r="AV225" s="279"/>
      <c r="AW225" s="279"/>
      <c r="AX225" s="279"/>
    </row>
    <row r="226" spans="1:50" ht="12" customHeight="1">
      <c r="A226" s="186"/>
      <c r="B226" s="186"/>
      <c r="C226" s="186"/>
      <c r="D226" s="186"/>
      <c r="E226" s="186"/>
      <c r="F226" s="186"/>
      <c r="G226" s="186"/>
      <c r="H226" s="186"/>
      <c r="I226" s="186"/>
      <c r="J226" s="186"/>
      <c r="K226" s="186"/>
      <c r="L226" s="186"/>
      <c r="M226" s="186"/>
      <c r="N226" s="186"/>
      <c r="O226" s="186"/>
      <c r="P226" s="186"/>
      <c r="Q226" s="186"/>
      <c r="R226" s="186"/>
      <c r="S226" s="186"/>
      <c r="T226" s="186"/>
      <c r="U226" s="186"/>
      <c r="V226" s="186"/>
      <c r="W226" s="186"/>
      <c r="X226" s="186"/>
      <c r="Y226" s="13"/>
      <c r="Z226" s="13"/>
      <c r="AA226" s="13"/>
      <c r="AB226" s="13"/>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row>
    <row r="227" spans="1:50" ht="12" customHeight="1">
      <c r="A227" s="186"/>
      <c r="B227" s="186"/>
      <c r="C227" s="186"/>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3"/>
      <c r="Z227" s="13"/>
      <c r="AA227" s="16" t="s">
        <v>426</v>
      </c>
      <c r="AB227" s="13"/>
      <c r="AC227" s="15" t="s">
        <v>302</v>
      </c>
      <c r="AD227" s="14"/>
      <c r="AE227" s="14"/>
      <c r="AF227" s="14"/>
      <c r="AG227" s="14"/>
      <c r="AH227" s="14"/>
      <c r="AI227" s="14"/>
      <c r="AJ227" s="14"/>
      <c r="AK227" s="14"/>
      <c r="AL227" s="14"/>
      <c r="AM227" s="14"/>
      <c r="AN227" s="14"/>
      <c r="AO227" s="14"/>
      <c r="AP227" s="14"/>
      <c r="AQ227" s="14"/>
      <c r="AR227" s="14"/>
      <c r="AS227" s="14"/>
      <c r="AT227" s="14"/>
      <c r="AU227" s="14"/>
      <c r="AV227" s="14"/>
      <c r="AW227" s="14"/>
      <c r="AX227" s="14"/>
    </row>
    <row r="228" spans="1:50" ht="12"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50" ht="12" customHeight="1">
      <c r="A229" s="277" t="s">
        <v>474</v>
      </c>
      <c r="B229" s="277"/>
      <c r="C229" s="277"/>
      <c r="D229" s="277"/>
      <c r="E229" s="277"/>
      <c r="F229" s="277"/>
      <c r="G229" s="277"/>
      <c r="H229" s="277"/>
      <c r="I229" s="277"/>
      <c r="J229" s="277"/>
      <c r="K229" s="277"/>
      <c r="L229" s="277"/>
      <c r="M229" s="277"/>
      <c r="N229" s="277"/>
      <c r="O229" s="277"/>
      <c r="P229" s="277"/>
      <c r="Q229" s="277"/>
      <c r="R229" s="277"/>
      <c r="S229" s="277"/>
      <c r="T229" s="277"/>
      <c r="U229" s="277"/>
      <c r="V229" s="277"/>
      <c r="W229" s="277"/>
      <c r="X229" s="277"/>
      <c r="Y229" s="13"/>
      <c r="Z229" s="13"/>
      <c r="AA229" s="280"/>
      <c r="AB229" s="281"/>
      <c r="AC229" s="281"/>
      <c r="AD229" s="281"/>
      <c r="AE229" s="281"/>
      <c r="AF229" s="281"/>
      <c r="AG229" s="281"/>
      <c r="AH229" s="281"/>
      <c r="AI229" s="281"/>
      <c r="AJ229" s="281"/>
      <c r="AK229" s="281"/>
      <c r="AL229" s="281"/>
      <c r="AM229" s="281"/>
      <c r="AN229" s="281"/>
      <c r="AO229" s="281"/>
      <c r="AP229" s="281"/>
      <c r="AQ229" s="281"/>
      <c r="AR229" s="281"/>
      <c r="AS229" s="281"/>
      <c r="AT229" s="281"/>
      <c r="AU229" s="281"/>
      <c r="AV229" s="281"/>
      <c r="AW229" s="281"/>
      <c r="AX229" s="281"/>
    </row>
    <row r="230" spans="1:50" ht="12" customHeight="1">
      <c r="A230" s="277"/>
      <c r="B230" s="277"/>
      <c r="C230" s="277"/>
      <c r="D230" s="277"/>
      <c r="E230" s="277"/>
      <c r="F230" s="277"/>
      <c r="G230" s="277"/>
      <c r="H230" s="277"/>
      <c r="I230" s="277"/>
      <c r="J230" s="277"/>
      <c r="K230" s="277"/>
      <c r="L230" s="277"/>
      <c r="M230" s="277"/>
      <c r="N230" s="277"/>
      <c r="O230" s="277"/>
      <c r="P230" s="277"/>
      <c r="Q230" s="277"/>
      <c r="R230" s="277"/>
      <c r="S230" s="277"/>
      <c r="T230" s="277"/>
      <c r="U230" s="277"/>
      <c r="V230" s="277"/>
      <c r="W230" s="277"/>
      <c r="X230" s="277"/>
      <c r="Y230" s="13"/>
      <c r="Z230" s="13"/>
      <c r="AA230" s="281"/>
      <c r="AB230" s="281"/>
      <c r="AC230" s="281"/>
      <c r="AD230" s="281"/>
      <c r="AE230" s="281"/>
      <c r="AF230" s="281"/>
      <c r="AG230" s="281"/>
      <c r="AH230" s="281"/>
      <c r="AI230" s="281"/>
      <c r="AJ230" s="281"/>
      <c r="AK230" s="281"/>
      <c r="AL230" s="281"/>
      <c r="AM230" s="281"/>
      <c r="AN230" s="281"/>
      <c r="AO230" s="281"/>
      <c r="AP230" s="281"/>
      <c r="AQ230" s="281"/>
      <c r="AR230" s="281"/>
      <c r="AS230" s="281"/>
      <c r="AT230" s="281"/>
      <c r="AU230" s="281"/>
      <c r="AV230" s="281"/>
      <c r="AW230" s="281"/>
      <c r="AX230" s="281"/>
    </row>
    <row r="231" spans="1:50" ht="12" customHeight="1">
      <c r="A231" s="277"/>
      <c r="B231" s="277"/>
      <c r="C231" s="277"/>
      <c r="D231" s="277"/>
      <c r="E231" s="277"/>
      <c r="F231" s="277"/>
      <c r="G231" s="277"/>
      <c r="H231" s="277"/>
      <c r="I231" s="277"/>
      <c r="J231" s="277"/>
      <c r="K231" s="277"/>
      <c r="L231" s="277"/>
      <c r="M231" s="277"/>
      <c r="N231" s="277"/>
      <c r="O231" s="277"/>
      <c r="P231" s="277"/>
      <c r="Q231" s="277"/>
      <c r="R231" s="277"/>
      <c r="S231" s="277"/>
      <c r="T231" s="277"/>
      <c r="U231" s="277"/>
      <c r="V231" s="277"/>
      <c r="W231" s="277"/>
      <c r="X231" s="277"/>
      <c r="Y231" s="13"/>
      <c r="Z231" s="13"/>
      <c r="AA231" s="281"/>
      <c r="AB231" s="281"/>
      <c r="AC231" s="281"/>
      <c r="AD231" s="281"/>
      <c r="AE231" s="281"/>
      <c r="AF231" s="281"/>
      <c r="AG231" s="281"/>
      <c r="AH231" s="281"/>
      <c r="AI231" s="281"/>
      <c r="AJ231" s="281"/>
      <c r="AK231" s="281"/>
      <c r="AL231" s="281"/>
      <c r="AM231" s="281"/>
      <c r="AN231" s="281"/>
      <c r="AO231" s="281"/>
      <c r="AP231" s="281"/>
      <c r="AQ231" s="281"/>
      <c r="AR231" s="281"/>
      <c r="AS231" s="281"/>
      <c r="AT231" s="281"/>
      <c r="AU231" s="281"/>
      <c r="AV231" s="281"/>
      <c r="AW231" s="281"/>
      <c r="AX231" s="281"/>
    </row>
    <row r="232" spans="1:50" ht="12" customHeight="1">
      <c r="A232" s="13"/>
      <c r="B232" s="13"/>
      <c r="C232" s="13" t="s">
        <v>76</v>
      </c>
      <c r="D232" s="13"/>
      <c r="E232" s="13"/>
      <c r="F232" s="13"/>
      <c r="G232" s="13"/>
      <c r="H232" s="13"/>
      <c r="I232" s="13"/>
      <c r="J232" s="13"/>
      <c r="K232" s="13"/>
      <c r="L232" s="253" t="s">
        <v>169</v>
      </c>
      <c r="M232" s="253"/>
      <c r="N232" s="253"/>
      <c r="O232" s="253"/>
      <c r="P232" s="253"/>
      <c r="Q232" s="267"/>
      <c r="R232" s="267"/>
      <c r="S232" s="267"/>
      <c r="T232" s="267"/>
      <c r="U232" s="267"/>
      <c r="V232" s="267"/>
      <c r="W232" s="267"/>
      <c r="X232" s="267"/>
      <c r="Y232" s="13"/>
      <c r="Z232" s="13"/>
      <c r="AA232" s="281"/>
      <c r="AB232" s="281"/>
      <c r="AC232" s="281"/>
      <c r="AD232" s="281"/>
      <c r="AE232" s="281"/>
      <c r="AF232" s="281"/>
      <c r="AG232" s="281"/>
      <c r="AH232" s="281"/>
      <c r="AI232" s="281"/>
      <c r="AJ232" s="281"/>
      <c r="AK232" s="281"/>
      <c r="AL232" s="281"/>
      <c r="AM232" s="281"/>
      <c r="AN232" s="281"/>
      <c r="AO232" s="281"/>
      <c r="AP232" s="281"/>
      <c r="AQ232" s="281"/>
      <c r="AR232" s="281"/>
      <c r="AS232" s="281"/>
      <c r="AT232" s="281"/>
      <c r="AU232" s="281"/>
      <c r="AV232" s="281"/>
      <c r="AW232" s="281"/>
      <c r="AX232" s="281"/>
    </row>
    <row r="233" spans="1:50" ht="12" customHeight="1">
      <c r="A233" s="13"/>
      <c r="B233" s="13"/>
      <c r="C233" s="186" t="s">
        <v>117</v>
      </c>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3"/>
      <c r="Z233" s="13"/>
      <c r="AA233" s="281"/>
      <c r="AB233" s="281"/>
      <c r="AC233" s="281"/>
      <c r="AD233" s="281"/>
      <c r="AE233" s="281"/>
      <c r="AF233" s="281"/>
      <c r="AG233" s="281"/>
      <c r="AH233" s="281"/>
      <c r="AI233" s="281"/>
      <c r="AJ233" s="281"/>
      <c r="AK233" s="281"/>
      <c r="AL233" s="281"/>
      <c r="AM233" s="281"/>
      <c r="AN233" s="281"/>
      <c r="AO233" s="281"/>
      <c r="AP233" s="281"/>
      <c r="AQ233" s="281"/>
      <c r="AR233" s="281"/>
      <c r="AS233" s="281"/>
      <c r="AT233" s="281"/>
      <c r="AU233" s="281"/>
      <c r="AV233" s="281"/>
      <c r="AW233" s="281"/>
      <c r="AX233" s="281"/>
    </row>
    <row r="234" spans="1:50" ht="12" customHeight="1">
      <c r="A234" s="13"/>
      <c r="B234" s="13"/>
      <c r="C234" s="186"/>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3"/>
      <c r="Z234" s="13"/>
      <c r="AA234" s="281"/>
      <c r="AB234" s="281"/>
      <c r="AC234" s="281"/>
      <c r="AD234" s="281"/>
      <c r="AE234" s="281"/>
      <c r="AF234" s="281"/>
      <c r="AG234" s="281"/>
      <c r="AH234" s="281"/>
      <c r="AI234" s="281"/>
      <c r="AJ234" s="281"/>
      <c r="AK234" s="281"/>
      <c r="AL234" s="281"/>
      <c r="AM234" s="281"/>
      <c r="AN234" s="281"/>
      <c r="AO234" s="281"/>
      <c r="AP234" s="281"/>
      <c r="AQ234" s="281"/>
      <c r="AR234" s="281"/>
      <c r="AS234" s="281"/>
      <c r="AT234" s="281"/>
      <c r="AU234" s="281"/>
      <c r="AV234" s="281"/>
      <c r="AW234" s="281"/>
      <c r="AX234" s="281"/>
    </row>
    <row r="235" spans="1:50" ht="12"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3"/>
      <c r="Z235" s="13"/>
      <c r="AA235" s="281"/>
      <c r="AB235" s="281"/>
      <c r="AC235" s="281"/>
      <c r="AD235" s="281"/>
      <c r="AE235" s="281"/>
      <c r="AF235" s="281"/>
      <c r="AG235" s="281"/>
      <c r="AH235" s="281"/>
      <c r="AI235" s="281"/>
      <c r="AJ235" s="281"/>
      <c r="AK235" s="281"/>
      <c r="AL235" s="281"/>
      <c r="AM235" s="281"/>
      <c r="AN235" s="281"/>
      <c r="AO235" s="281"/>
      <c r="AP235" s="281"/>
      <c r="AQ235" s="281"/>
      <c r="AR235" s="281"/>
      <c r="AS235" s="281"/>
      <c r="AT235" s="281"/>
      <c r="AU235" s="281"/>
      <c r="AV235" s="281"/>
      <c r="AW235" s="281"/>
      <c r="AX235" s="281"/>
    </row>
    <row r="236" spans="1:50" ht="12" customHeight="1">
      <c r="A236" s="277" t="s">
        <v>475</v>
      </c>
      <c r="B236" s="277"/>
      <c r="C236" s="277"/>
      <c r="D236" s="277"/>
      <c r="E236" s="277"/>
      <c r="F236" s="277"/>
      <c r="G236" s="277"/>
      <c r="H236" s="277"/>
      <c r="I236" s="277"/>
      <c r="J236" s="277"/>
      <c r="K236" s="277"/>
      <c r="L236" s="277"/>
      <c r="M236" s="277"/>
      <c r="N236" s="277"/>
      <c r="O236" s="277"/>
      <c r="P236" s="277"/>
      <c r="Q236" s="277"/>
      <c r="R236" s="277"/>
      <c r="S236" s="277"/>
      <c r="T236" s="277"/>
      <c r="U236" s="277"/>
      <c r="V236" s="277"/>
      <c r="W236" s="277"/>
      <c r="X236" s="277"/>
      <c r="Y236" s="13"/>
      <c r="Z236" s="13"/>
      <c r="AA236" s="281"/>
      <c r="AB236" s="281"/>
      <c r="AC236" s="281"/>
      <c r="AD236" s="281"/>
      <c r="AE236" s="281"/>
      <c r="AF236" s="281"/>
      <c r="AG236" s="281"/>
      <c r="AH236" s="281"/>
      <c r="AI236" s="281"/>
      <c r="AJ236" s="281"/>
      <c r="AK236" s="281"/>
      <c r="AL236" s="281"/>
      <c r="AM236" s="281"/>
      <c r="AN236" s="281"/>
      <c r="AO236" s="281"/>
      <c r="AP236" s="281"/>
      <c r="AQ236" s="281"/>
      <c r="AR236" s="281"/>
      <c r="AS236" s="281"/>
      <c r="AT236" s="281"/>
      <c r="AU236" s="281"/>
      <c r="AV236" s="281"/>
      <c r="AW236" s="281"/>
      <c r="AX236" s="281"/>
    </row>
    <row r="237" spans="1:50" ht="12" customHeight="1">
      <c r="A237" s="277"/>
      <c r="B237" s="277"/>
      <c r="C237" s="277"/>
      <c r="D237" s="277"/>
      <c r="E237" s="277"/>
      <c r="F237" s="277"/>
      <c r="G237" s="277"/>
      <c r="H237" s="277"/>
      <c r="I237" s="277"/>
      <c r="J237" s="277"/>
      <c r="K237" s="277"/>
      <c r="L237" s="277"/>
      <c r="M237" s="277"/>
      <c r="N237" s="277"/>
      <c r="O237" s="277"/>
      <c r="P237" s="277"/>
      <c r="Q237" s="277"/>
      <c r="R237" s="277"/>
      <c r="S237" s="277"/>
      <c r="T237" s="277"/>
      <c r="U237" s="277"/>
      <c r="V237" s="277"/>
      <c r="W237" s="277"/>
      <c r="X237" s="277"/>
      <c r="Y237" s="13"/>
      <c r="Z237" s="13"/>
      <c r="AA237" s="281"/>
      <c r="AB237" s="281"/>
      <c r="AC237" s="281"/>
      <c r="AD237" s="281"/>
      <c r="AE237" s="281"/>
      <c r="AF237" s="281"/>
      <c r="AG237" s="281"/>
      <c r="AH237" s="281"/>
      <c r="AI237" s="281"/>
      <c r="AJ237" s="281"/>
      <c r="AK237" s="281"/>
      <c r="AL237" s="281"/>
      <c r="AM237" s="281"/>
      <c r="AN237" s="281"/>
      <c r="AO237" s="281"/>
      <c r="AP237" s="281"/>
      <c r="AQ237" s="281"/>
      <c r="AR237" s="281"/>
      <c r="AS237" s="281"/>
      <c r="AT237" s="281"/>
      <c r="AU237" s="281"/>
      <c r="AV237" s="281"/>
      <c r="AW237" s="281"/>
      <c r="AX237" s="281"/>
    </row>
    <row r="238" spans="1:50" ht="12" customHeight="1">
      <c r="A238" s="277"/>
      <c r="B238" s="277"/>
      <c r="C238" s="277"/>
      <c r="D238" s="277"/>
      <c r="E238" s="277"/>
      <c r="F238" s="277"/>
      <c r="G238" s="277"/>
      <c r="H238" s="277"/>
      <c r="I238" s="277"/>
      <c r="J238" s="277"/>
      <c r="K238" s="277"/>
      <c r="L238" s="277"/>
      <c r="M238" s="277"/>
      <c r="N238" s="277"/>
      <c r="O238" s="277"/>
      <c r="P238" s="277"/>
      <c r="Q238" s="277"/>
      <c r="R238" s="277"/>
      <c r="S238" s="277"/>
      <c r="T238" s="277"/>
      <c r="U238" s="277"/>
      <c r="V238" s="277"/>
      <c r="W238" s="277"/>
      <c r="X238" s="277"/>
      <c r="Y238" s="13"/>
      <c r="Z238" s="13"/>
      <c r="AA238" s="281"/>
      <c r="AB238" s="281"/>
      <c r="AC238" s="281"/>
      <c r="AD238" s="281"/>
      <c r="AE238" s="281"/>
      <c r="AF238" s="281"/>
      <c r="AG238" s="281"/>
      <c r="AH238" s="281"/>
      <c r="AI238" s="281"/>
      <c r="AJ238" s="281"/>
      <c r="AK238" s="281"/>
      <c r="AL238" s="281"/>
      <c r="AM238" s="281"/>
      <c r="AN238" s="281"/>
      <c r="AO238" s="281"/>
      <c r="AP238" s="281"/>
      <c r="AQ238" s="281"/>
      <c r="AR238" s="281"/>
      <c r="AS238" s="281"/>
      <c r="AT238" s="281"/>
      <c r="AU238" s="281"/>
      <c r="AV238" s="281"/>
      <c r="AW238" s="281"/>
      <c r="AX238" s="281"/>
    </row>
    <row r="239" spans="1:50" ht="12" customHeight="1">
      <c r="A239" s="277"/>
      <c r="B239" s="277"/>
      <c r="C239" s="277"/>
      <c r="D239" s="277"/>
      <c r="E239" s="277"/>
      <c r="F239" s="277"/>
      <c r="G239" s="277"/>
      <c r="H239" s="277"/>
      <c r="I239" s="277"/>
      <c r="J239" s="277"/>
      <c r="K239" s="277"/>
      <c r="L239" s="277"/>
      <c r="M239" s="277"/>
      <c r="N239" s="277"/>
      <c r="O239" s="277"/>
      <c r="P239" s="277"/>
      <c r="Q239" s="277"/>
      <c r="R239" s="277"/>
      <c r="S239" s="277"/>
      <c r="T239" s="277"/>
      <c r="U239" s="277"/>
      <c r="V239" s="277"/>
      <c r="W239" s="277"/>
      <c r="X239" s="277"/>
      <c r="Y239" s="13"/>
      <c r="Z239" s="13"/>
      <c r="AA239" s="281"/>
      <c r="AB239" s="281"/>
      <c r="AC239" s="281"/>
      <c r="AD239" s="281"/>
      <c r="AE239" s="281"/>
      <c r="AF239" s="281"/>
      <c r="AG239" s="281"/>
      <c r="AH239" s="281"/>
      <c r="AI239" s="281"/>
      <c r="AJ239" s="281"/>
      <c r="AK239" s="281"/>
      <c r="AL239" s="281"/>
      <c r="AM239" s="281"/>
      <c r="AN239" s="281"/>
      <c r="AO239" s="281"/>
      <c r="AP239" s="281"/>
      <c r="AQ239" s="281"/>
      <c r="AR239" s="281"/>
      <c r="AS239" s="281"/>
      <c r="AT239" s="281"/>
      <c r="AU239" s="281"/>
      <c r="AV239" s="281"/>
      <c r="AW239" s="281"/>
      <c r="AX239" s="281"/>
    </row>
    <row r="240" spans="1:50" ht="12" customHeight="1">
      <c r="A240" s="7"/>
      <c r="B240" s="7"/>
      <c r="C240" s="14"/>
      <c r="D240" s="14"/>
      <c r="E240" s="14"/>
      <c r="F240" s="14"/>
      <c r="G240" s="14"/>
      <c r="H240" s="14"/>
      <c r="I240" s="14"/>
      <c r="J240" s="14"/>
      <c r="K240" s="14"/>
      <c r="L240" s="14"/>
      <c r="M240" s="14"/>
      <c r="N240" s="14"/>
      <c r="O240" s="14"/>
      <c r="P240" s="14"/>
      <c r="Q240" s="14"/>
      <c r="R240" s="14"/>
      <c r="S240" s="14"/>
      <c r="T240" s="14"/>
      <c r="U240" s="14"/>
      <c r="V240" s="14"/>
      <c r="W240" s="14"/>
      <c r="X240" s="14"/>
      <c r="Y240" s="13"/>
      <c r="Z240" s="13"/>
      <c r="AA240" s="281"/>
      <c r="AB240" s="281"/>
      <c r="AC240" s="281"/>
      <c r="AD240" s="281"/>
      <c r="AE240" s="281"/>
      <c r="AF240" s="281"/>
      <c r="AG240" s="281"/>
      <c r="AH240" s="281"/>
      <c r="AI240" s="281"/>
      <c r="AJ240" s="281"/>
      <c r="AK240" s="281"/>
      <c r="AL240" s="281"/>
      <c r="AM240" s="281"/>
      <c r="AN240" s="281"/>
      <c r="AO240" s="281"/>
      <c r="AP240" s="281"/>
      <c r="AQ240" s="281"/>
      <c r="AR240" s="281"/>
      <c r="AS240" s="281"/>
      <c r="AT240" s="281"/>
      <c r="AU240" s="281"/>
      <c r="AV240" s="281"/>
      <c r="AW240" s="281"/>
      <c r="AX240" s="281"/>
    </row>
    <row r="241" spans="1:50" ht="12" customHeight="1">
      <c r="A241" s="277" t="s">
        <v>110</v>
      </c>
      <c r="B241" s="277"/>
      <c r="C241" s="277"/>
      <c r="D241" s="277"/>
      <c r="E241" s="277"/>
      <c r="F241" s="277"/>
      <c r="G241" s="277"/>
      <c r="H241" s="277"/>
      <c r="I241" s="277"/>
      <c r="J241" s="277"/>
      <c r="K241" s="277"/>
      <c r="L241" s="277"/>
      <c r="M241" s="277"/>
      <c r="N241" s="277"/>
      <c r="O241" s="277"/>
      <c r="P241" s="277"/>
      <c r="Q241" s="277"/>
      <c r="R241" s="277"/>
      <c r="S241" s="277"/>
      <c r="T241" s="277"/>
      <c r="U241" s="277"/>
      <c r="V241" s="277"/>
      <c r="W241" s="277"/>
      <c r="X241" s="277"/>
      <c r="Y241" s="13"/>
      <c r="Z241" s="13"/>
      <c r="AA241" s="281"/>
      <c r="AB241" s="281"/>
      <c r="AC241" s="281"/>
      <c r="AD241" s="281"/>
      <c r="AE241" s="281"/>
      <c r="AF241" s="281"/>
      <c r="AG241" s="281"/>
      <c r="AH241" s="281"/>
      <c r="AI241" s="281"/>
      <c r="AJ241" s="281"/>
      <c r="AK241" s="281"/>
      <c r="AL241" s="281"/>
      <c r="AM241" s="281"/>
      <c r="AN241" s="281"/>
      <c r="AO241" s="281"/>
      <c r="AP241" s="281"/>
      <c r="AQ241" s="281"/>
      <c r="AR241" s="281"/>
      <c r="AS241" s="281"/>
      <c r="AT241" s="281"/>
      <c r="AU241" s="281"/>
      <c r="AV241" s="281"/>
      <c r="AW241" s="281"/>
      <c r="AX241" s="281"/>
    </row>
    <row r="242" spans="1:50" ht="12" customHeight="1">
      <c r="A242" s="277"/>
      <c r="B242" s="277"/>
      <c r="C242" s="277"/>
      <c r="D242" s="277"/>
      <c r="E242" s="277"/>
      <c r="F242" s="277"/>
      <c r="G242" s="277"/>
      <c r="H242" s="277"/>
      <c r="I242" s="277"/>
      <c r="J242" s="277"/>
      <c r="K242" s="277"/>
      <c r="L242" s="277"/>
      <c r="M242" s="277"/>
      <c r="N242" s="277"/>
      <c r="O242" s="277"/>
      <c r="P242" s="277"/>
      <c r="Q242" s="277"/>
      <c r="R242" s="277"/>
      <c r="S242" s="277"/>
      <c r="T242" s="277"/>
      <c r="U242" s="277"/>
      <c r="V242" s="277"/>
      <c r="W242" s="277"/>
      <c r="X242" s="277"/>
      <c r="Y242" s="13"/>
      <c r="Z242" s="13"/>
      <c r="AA242" s="281"/>
      <c r="AB242" s="281"/>
      <c r="AC242" s="281"/>
      <c r="AD242" s="281"/>
      <c r="AE242" s="281"/>
      <c r="AF242" s="281"/>
      <c r="AG242" s="281"/>
      <c r="AH242" s="281"/>
      <c r="AI242" s="281"/>
      <c r="AJ242" s="281"/>
      <c r="AK242" s="281"/>
      <c r="AL242" s="281"/>
      <c r="AM242" s="281"/>
      <c r="AN242" s="281"/>
      <c r="AO242" s="281"/>
      <c r="AP242" s="281"/>
      <c r="AQ242" s="281"/>
      <c r="AR242" s="281"/>
      <c r="AS242" s="281"/>
      <c r="AT242" s="281"/>
      <c r="AU242" s="281"/>
      <c r="AV242" s="281"/>
      <c r="AW242" s="281"/>
      <c r="AX242" s="281"/>
    </row>
    <row r="243" spans="1:50" ht="12"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281"/>
      <c r="AB243" s="281"/>
      <c r="AC243" s="281"/>
      <c r="AD243" s="281"/>
      <c r="AE243" s="281"/>
      <c r="AF243" s="281"/>
      <c r="AG243" s="281"/>
      <c r="AH243" s="281"/>
      <c r="AI243" s="281"/>
      <c r="AJ243" s="281"/>
      <c r="AK243" s="281"/>
      <c r="AL243" s="281"/>
      <c r="AM243" s="281"/>
      <c r="AN243" s="281"/>
      <c r="AO243" s="281"/>
      <c r="AP243" s="281"/>
      <c r="AQ243" s="281"/>
      <c r="AR243" s="281"/>
      <c r="AS243" s="281"/>
      <c r="AT243" s="281"/>
      <c r="AU243" s="281"/>
      <c r="AV243" s="281"/>
      <c r="AW243" s="281"/>
      <c r="AX243" s="281"/>
    </row>
    <row r="244" spans="1:50" ht="12" customHeight="1">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281"/>
      <c r="AB244" s="281"/>
      <c r="AC244" s="281"/>
      <c r="AD244" s="281"/>
      <c r="AE244" s="281"/>
      <c r="AF244" s="281"/>
      <c r="AG244" s="281"/>
      <c r="AH244" s="281"/>
      <c r="AI244" s="281"/>
      <c r="AJ244" s="281"/>
      <c r="AK244" s="281"/>
      <c r="AL244" s="281"/>
      <c r="AM244" s="281"/>
      <c r="AN244" s="281"/>
      <c r="AO244" s="281"/>
      <c r="AP244" s="281"/>
      <c r="AQ244" s="281"/>
      <c r="AR244" s="281"/>
      <c r="AS244" s="281"/>
      <c r="AT244" s="281"/>
      <c r="AU244" s="281"/>
      <c r="AV244" s="281"/>
      <c r="AW244" s="281"/>
      <c r="AX244" s="281"/>
    </row>
    <row r="245" spans="1:50" ht="12" customHeight="1">
      <c r="A245" s="234" t="s">
        <v>113</v>
      </c>
      <c r="B245" s="234"/>
      <c r="C245" s="234"/>
      <c r="D245" s="234"/>
      <c r="E245" s="234"/>
      <c r="F245" s="234"/>
      <c r="G245" s="234"/>
      <c r="H245" s="234"/>
      <c r="I245" s="234"/>
      <c r="J245" s="234"/>
      <c r="K245" s="234"/>
      <c r="L245" s="234"/>
      <c r="M245" s="234"/>
      <c r="N245" s="234"/>
      <c r="O245" s="234"/>
      <c r="P245" s="234"/>
      <c r="Q245" s="234"/>
      <c r="R245" s="234"/>
      <c r="S245" s="234"/>
      <c r="T245" s="234"/>
      <c r="U245" s="234"/>
      <c r="V245" s="234"/>
      <c r="W245" s="234"/>
      <c r="X245" s="234"/>
      <c r="Y245" s="12"/>
      <c r="Z245" s="12"/>
      <c r="AA245" s="101"/>
      <c r="AB245" s="101"/>
      <c r="AC245" s="101"/>
      <c r="AD245" s="101"/>
      <c r="AE245" s="101"/>
      <c r="AF245" s="101"/>
      <c r="AG245" s="101"/>
      <c r="AH245" s="101"/>
      <c r="AI245" s="101"/>
      <c r="AJ245" s="101"/>
      <c r="AK245" s="101"/>
      <c r="AL245" s="101"/>
      <c r="AM245" s="101"/>
      <c r="AN245" s="101"/>
      <c r="AO245" s="101"/>
      <c r="AP245" s="101"/>
      <c r="AQ245" s="101"/>
      <c r="AR245" s="101"/>
      <c r="AS245" s="101"/>
      <c r="AT245" s="101"/>
      <c r="AU245" s="101"/>
      <c r="AV245" s="101"/>
      <c r="AW245" s="101"/>
      <c r="AX245" s="101"/>
    </row>
    <row r="246" spans="1:50" ht="12" customHeight="1">
      <c r="A246" s="234"/>
      <c r="B246" s="234"/>
      <c r="C246" s="234"/>
      <c r="D246" s="234"/>
      <c r="E246" s="234"/>
      <c r="F246" s="234"/>
      <c r="G246" s="234"/>
      <c r="H246" s="234"/>
      <c r="I246" s="234"/>
      <c r="J246" s="234"/>
      <c r="K246" s="234"/>
      <c r="L246" s="234"/>
      <c r="M246" s="234"/>
      <c r="N246" s="234"/>
      <c r="O246" s="234"/>
      <c r="P246" s="234"/>
      <c r="Q246" s="234"/>
      <c r="R246" s="234"/>
      <c r="S246" s="234"/>
      <c r="T246" s="234"/>
      <c r="U246" s="234"/>
      <c r="V246" s="234"/>
      <c r="W246" s="234"/>
      <c r="X246" s="234"/>
      <c r="Z246" s="12"/>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row>
    <row r="247" spans="1:50" ht="12"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Z247" s="12"/>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row>
    <row r="248" spans="1:50" ht="12" customHeight="1">
      <c r="A248" s="12" t="s">
        <v>193</v>
      </c>
      <c r="B248" s="12"/>
      <c r="C248" s="12"/>
      <c r="D248" s="12"/>
      <c r="E248" s="12"/>
      <c r="F248" s="12"/>
      <c r="G248" s="12"/>
      <c r="H248" s="12"/>
      <c r="I248" s="12"/>
      <c r="J248" s="12"/>
      <c r="K248" s="239"/>
      <c r="L248" s="239"/>
      <c r="M248" s="239"/>
      <c r="N248" s="239"/>
      <c r="O248" s="239"/>
      <c r="P248" s="239"/>
      <c r="Q248" s="239"/>
      <c r="R248" s="239"/>
      <c r="S248" s="239"/>
      <c r="T248" s="239"/>
      <c r="U248" s="239"/>
      <c r="V248" s="239"/>
      <c r="W248" s="239"/>
      <c r="X248" s="239"/>
      <c r="Z248" s="12"/>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row>
    <row r="249" spans="1:50" ht="12"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Z249" s="12"/>
      <c r="AW249" s="22"/>
      <c r="AX249" s="22"/>
    </row>
    <row r="250" spans="1:50" ht="12" customHeight="1">
      <c r="A250" s="12" t="s">
        <v>206</v>
      </c>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Z250" s="12"/>
      <c r="AA250" s="12" t="s">
        <v>194</v>
      </c>
      <c r="AB250" s="12"/>
      <c r="AC250" s="12"/>
      <c r="AD250" s="12"/>
      <c r="AE250" s="12"/>
      <c r="AF250" s="12"/>
      <c r="AG250" s="12"/>
      <c r="AH250" s="12"/>
      <c r="AI250" s="12"/>
      <c r="AJ250" s="12"/>
      <c r="AK250" s="12" t="s">
        <v>382</v>
      </c>
      <c r="AL250" s="12"/>
      <c r="AM250" s="12"/>
      <c r="AN250" s="12"/>
      <c r="AO250" s="12"/>
      <c r="AP250" s="12"/>
      <c r="AQ250" s="12"/>
      <c r="AR250" s="12"/>
      <c r="AS250" s="12"/>
      <c r="AT250" s="12"/>
      <c r="AU250" s="12"/>
      <c r="AV250" s="12"/>
    </row>
    <row r="251" spans="1:50" ht="12"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Z251" s="12"/>
      <c r="AA251" s="12"/>
      <c r="AB251" s="12"/>
      <c r="AC251" s="12"/>
      <c r="AD251" s="12"/>
      <c r="AE251" s="12"/>
      <c r="AF251" s="12"/>
      <c r="AG251" s="12"/>
      <c r="AH251" s="12"/>
      <c r="AI251" s="12"/>
      <c r="AJ251" s="12"/>
      <c r="AK251" s="236" t="s">
        <v>383</v>
      </c>
      <c r="AL251" s="236"/>
      <c r="AM251" s="236"/>
      <c r="AN251" s="236"/>
      <c r="AO251" s="236"/>
      <c r="AP251" s="236"/>
      <c r="AQ251" s="236"/>
      <c r="AR251" s="236"/>
      <c r="AS251" s="236"/>
      <c r="AT251" s="236"/>
      <c r="AU251" s="236"/>
      <c r="AV251" s="236"/>
      <c r="AW251" s="13"/>
      <c r="AX251" s="13"/>
    </row>
    <row r="252" spans="1:50" ht="12" customHeight="1">
      <c r="Z252" s="12"/>
      <c r="AA252" s="12"/>
      <c r="AB252" s="12"/>
      <c r="AC252" s="12"/>
      <c r="AD252" s="12"/>
      <c r="AE252" s="12"/>
      <c r="AF252" s="12"/>
      <c r="AG252" s="12"/>
      <c r="AH252" s="12"/>
      <c r="AI252" s="12"/>
      <c r="AJ252" s="12"/>
      <c r="AK252" s="236"/>
      <c r="AL252" s="236"/>
      <c r="AM252" s="236"/>
      <c r="AN252" s="236"/>
      <c r="AO252" s="236"/>
      <c r="AP252" s="236"/>
      <c r="AQ252" s="236"/>
      <c r="AR252" s="236"/>
      <c r="AS252" s="236"/>
      <c r="AT252" s="236"/>
      <c r="AU252" s="236"/>
      <c r="AV252" s="236"/>
      <c r="AW252" s="13"/>
      <c r="AX252" s="13"/>
    </row>
    <row r="253" spans="1:50" ht="12"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Z253" s="12"/>
      <c r="AA253" s="12"/>
      <c r="AB253" s="12"/>
      <c r="AC253" s="12"/>
      <c r="AD253" s="12"/>
      <c r="AE253" s="12"/>
      <c r="AF253" s="12"/>
      <c r="AG253" s="12"/>
      <c r="AH253" s="12"/>
      <c r="AI253" s="12"/>
      <c r="AJ253" s="12"/>
      <c r="AK253" s="236"/>
      <c r="AL253" s="236"/>
      <c r="AM253" s="236"/>
      <c r="AN253" s="236"/>
      <c r="AO253" s="236"/>
      <c r="AP253" s="236"/>
      <c r="AQ253" s="236"/>
      <c r="AR253" s="236"/>
      <c r="AS253" s="236"/>
      <c r="AT253" s="236"/>
      <c r="AU253" s="236"/>
      <c r="AV253" s="236"/>
      <c r="AW253" s="13"/>
      <c r="AX253" s="13"/>
    </row>
    <row r="254" spans="1:50" ht="12" customHeight="1">
      <c r="Z254" s="12"/>
      <c r="AA254" s="12"/>
      <c r="AB254" s="12"/>
      <c r="AC254" s="12"/>
      <c r="AD254" s="12"/>
      <c r="AE254" s="12"/>
      <c r="AF254" s="12"/>
      <c r="AG254" s="12"/>
      <c r="AH254" s="12"/>
      <c r="AI254" s="12"/>
      <c r="AJ254" s="12"/>
      <c r="AK254" s="236" t="s">
        <v>384</v>
      </c>
      <c r="AL254" s="198"/>
      <c r="AM254" s="198"/>
      <c r="AN254" s="198"/>
      <c r="AO254" s="198"/>
      <c r="AP254" s="198"/>
      <c r="AQ254" s="198"/>
      <c r="AR254" s="198"/>
      <c r="AS254" s="198"/>
      <c r="AT254" s="198"/>
      <c r="AU254" s="30"/>
      <c r="AV254" s="30"/>
      <c r="AW254" s="13"/>
      <c r="AX254" s="13"/>
    </row>
    <row r="255" spans="1:50" ht="12"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Z255" s="12"/>
      <c r="AA255" s="12"/>
      <c r="AB255" s="12"/>
      <c r="AC255" s="12"/>
      <c r="AD255" s="12"/>
      <c r="AE255" s="12"/>
      <c r="AF255" s="12"/>
      <c r="AG255" s="12"/>
      <c r="AH255" s="12"/>
      <c r="AI255" s="12"/>
      <c r="AJ255" s="12"/>
      <c r="AW255" s="13"/>
      <c r="AX255" s="13"/>
    </row>
    <row r="256" spans="1:50" ht="12"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Z256" s="12"/>
      <c r="AA256" s="12"/>
      <c r="AB256" s="12"/>
      <c r="AC256" s="12"/>
      <c r="AD256" s="12"/>
      <c r="AE256" s="12"/>
      <c r="AF256" s="12"/>
      <c r="AG256" s="12"/>
      <c r="AH256" s="12"/>
      <c r="AI256" s="12"/>
      <c r="AJ256" s="12"/>
      <c r="AW256" s="13"/>
      <c r="AX256" s="13"/>
    </row>
    <row r="257" spans="1:50" ht="12" customHeight="1">
      <c r="A257" s="1"/>
      <c r="B257" s="1"/>
      <c r="C257" s="1"/>
      <c r="D257" s="1"/>
      <c r="E257" s="1"/>
      <c r="F257" s="1"/>
      <c r="G257" s="1"/>
      <c r="H257" s="12"/>
      <c r="I257" s="12"/>
      <c r="J257" s="12"/>
      <c r="K257" s="12"/>
      <c r="L257" s="12"/>
      <c r="M257" s="12"/>
      <c r="N257" s="12"/>
      <c r="O257" s="12"/>
      <c r="P257" s="12"/>
      <c r="Q257" s="12"/>
      <c r="R257" s="12"/>
      <c r="S257" s="12"/>
      <c r="T257" s="12"/>
      <c r="U257" s="12"/>
      <c r="V257" s="12"/>
      <c r="W257" s="12"/>
      <c r="X257" s="12"/>
      <c r="Z257" s="12"/>
      <c r="AA257" s="12"/>
      <c r="AB257" s="12"/>
      <c r="AC257" s="12"/>
      <c r="AD257" s="12"/>
      <c r="AE257" s="12"/>
      <c r="AF257" s="12"/>
      <c r="AG257" s="12"/>
      <c r="AH257" s="12"/>
      <c r="AI257" s="12"/>
      <c r="AJ257" s="12"/>
      <c r="AW257" s="13"/>
      <c r="AX257" s="13"/>
    </row>
    <row r="258" spans="1:50" ht="12" customHeight="1">
      <c r="A258" s="1"/>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3"/>
      <c r="AX258" s="13"/>
    </row>
    <row r="259" spans="1:50" ht="12"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Z259" s="12"/>
      <c r="AA259" s="12"/>
      <c r="AB259" s="12"/>
      <c r="AC259" s="12"/>
      <c r="AD259" s="12"/>
      <c r="AE259" s="12"/>
      <c r="AF259" s="12"/>
      <c r="AG259" s="12"/>
      <c r="AH259" s="12"/>
      <c r="AI259" s="12"/>
      <c r="AJ259" s="12"/>
      <c r="AW259" s="13"/>
      <c r="AX259" s="13"/>
    </row>
    <row r="260" spans="1:50" ht="12"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Z260" s="12"/>
      <c r="AA260" s="12"/>
      <c r="AB260" s="12"/>
      <c r="AC260" s="12"/>
      <c r="AD260" s="12"/>
      <c r="AE260" s="12"/>
      <c r="AF260" s="12"/>
      <c r="AG260" s="12"/>
      <c r="AH260" s="12"/>
      <c r="AI260" s="12"/>
      <c r="AJ260" s="12"/>
      <c r="AW260" s="13"/>
      <c r="AX260" s="13"/>
    </row>
    <row r="261" spans="1:50" ht="12"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Z261" s="12"/>
      <c r="AA261" s="12"/>
      <c r="AB261" s="12"/>
      <c r="AC261" s="12"/>
      <c r="AD261" s="12"/>
      <c r="AE261" s="12"/>
      <c r="AF261" s="12"/>
      <c r="AG261" s="12"/>
      <c r="AH261" s="12"/>
      <c r="AI261" s="12"/>
      <c r="AJ261" s="12"/>
      <c r="AK261" s="12" t="s">
        <v>382</v>
      </c>
      <c r="AL261" s="12"/>
      <c r="AM261" s="12"/>
      <c r="AN261" s="12"/>
      <c r="AO261" s="12"/>
      <c r="AP261" s="12"/>
      <c r="AQ261" s="12"/>
      <c r="AR261" s="12"/>
      <c r="AS261" s="12"/>
      <c r="AT261" s="12"/>
      <c r="AU261" s="12"/>
      <c r="AV261" s="12"/>
      <c r="AW261" s="13"/>
      <c r="AX261" s="13"/>
    </row>
    <row r="262" spans="1:50" ht="12"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Z262" s="12"/>
      <c r="AA262" s="12"/>
      <c r="AB262" s="12"/>
      <c r="AC262" s="12"/>
      <c r="AD262" s="12"/>
      <c r="AE262" s="12"/>
      <c r="AF262" s="12"/>
      <c r="AG262" s="12"/>
      <c r="AH262" s="12"/>
      <c r="AI262" s="12"/>
      <c r="AJ262" s="12"/>
      <c r="AK262" s="30" t="s">
        <v>385</v>
      </c>
      <c r="AL262" s="12"/>
      <c r="AM262" s="12"/>
      <c r="AN262" s="12"/>
      <c r="AO262" s="12"/>
      <c r="AP262" s="12"/>
      <c r="AQ262" s="12"/>
      <c r="AR262" s="12"/>
      <c r="AS262" s="12"/>
      <c r="AT262" s="12"/>
      <c r="AU262" s="12"/>
      <c r="AV262" s="12"/>
      <c r="AW262" s="13"/>
      <c r="AX262" s="13"/>
    </row>
    <row r="263" spans="1:50" ht="12"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278" t="s">
        <v>386</v>
      </c>
      <c r="AL263" s="278"/>
      <c r="AM263" s="278"/>
      <c r="AN263" s="278"/>
      <c r="AO263" s="278"/>
      <c r="AP263" s="278"/>
      <c r="AQ263" s="278"/>
      <c r="AR263" s="278"/>
      <c r="AS263" s="278"/>
      <c r="AT263" s="278"/>
      <c r="AU263" s="278"/>
      <c r="AV263" s="278"/>
      <c r="AW263" s="278"/>
      <c r="AX263" s="278"/>
    </row>
    <row r="264" spans="1:50"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2"/>
      <c r="Z264" s="12"/>
      <c r="AA264" s="12"/>
      <c r="AB264" s="12"/>
      <c r="AC264" s="12"/>
      <c r="AD264" s="12"/>
      <c r="AE264" s="12"/>
      <c r="AF264" s="12"/>
      <c r="AG264" s="12"/>
      <c r="AH264" s="12"/>
      <c r="AI264" s="12"/>
      <c r="AJ264" s="12"/>
      <c r="AK264" s="278"/>
      <c r="AL264" s="278"/>
      <c r="AM264" s="278"/>
      <c r="AN264" s="278"/>
      <c r="AO264" s="278"/>
      <c r="AP264" s="278"/>
      <c r="AQ264" s="278"/>
      <c r="AR264" s="278"/>
      <c r="AS264" s="278"/>
      <c r="AT264" s="278"/>
      <c r="AU264" s="278"/>
      <c r="AV264" s="278"/>
      <c r="AW264" s="278"/>
      <c r="AX264" s="278"/>
    </row>
    <row r="265" spans="1:50" ht="12" customHeight="1">
      <c r="A265" s="12"/>
      <c r="B265" s="12"/>
      <c r="C265" s="12"/>
      <c r="D265" s="12"/>
      <c r="E265" s="12"/>
      <c r="F265" s="12"/>
      <c r="G265" s="12"/>
      <c r="H265" s="12"/>
      <c r="I265" s="12"/>
      <c r="J265" s="12"/>
      <c r="K265" s="236"/>
      <c r="L265" s="236"/>
      <c r="M265" s="236"/>
      <c r="N265" s="236"/>
      <c r="O265" s="236"/>
      <c r="P265" s="236"/>
      <c r="Q265" s="236"/>
      <c r="R265" s="236"/>
      <c r="S265" s="236"/>
      <c r="T265" s="236"/>
      <c r="U265" s="236"/>
      <c r="V265" s="236"/>
      <c r="W265" s="236"/>
      <c r="X265" s="236"/>
      <c r="Y265" s="12"/>
      <c r="Z265" s="12"/>
      <c r="AA265" s="12"/>
      <c r="AB265" s="12"/>
      <c r="AC265" s="12"/>
      <c r="AD265" s="12"/>
      <c r="AE265" s="12"/>
      <c r="AF265" s="12"/>
      <c r="AG265" s="12"/>
      <c r="AH265" s="12"/>
      <c r="AI265" s="12"/>
      <c r="AJ265" s="12"/>
      <c r="AK265" s="239"/>
      <c r="AL265" s="239"/>
      <c r="AM265" s="239"/>
      <c r="AN265" s="239"/>
      <c r="AO265" s="239"/>
      <c r="AP265" s="239"/>
      <c r="AQ265" s="239"/>
      <c r="AR265" s="239"/>
      <c r="AS265" s="239"/>
      <c r="AT265" s="239"/>
      <c r="AU265" s="239"/>
      <c r="AV265" s="239"/>
      <c r="AW265" s="239"/>
      <c r="AX265" s="239"/>
    </row>
    <row r="266" spans="1:50" ht="12"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3"/>
      <c r="AX266" s="13"/>
    </row>
    <row r="267" spans="1:50" ht="12"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row>
    <row r="268" spans="1:50" ht="12"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3"/>
      <c r="Z268" s="13"/>
      <c r="AA268" s="24"/>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row>
    <row r="269" spans="1:50" ht="12" customHeight="1">
      <c r="A269" s="12" t="s">
        <v>35</v>
      </c>
      <c r="B269" s="12"/>
      <c r="C269" s="12"/>
      <c r="D269" s="12"/>
      <c r="E269" s="12"/>
      <c r="F269" s="12"/>
      <c r="G269" s="12"/>
      <c r="H269" s="12"/>
      <c r="I269" s="12"/>
      <c r="J269" s="12"/>
      <c r="K269" s="12"/>
      <c r="L269" s="12"/>
      <c r="M269" s="12"/>
      <c r="N269" s="12"/>
      <c r="O269" s="12"/>
      <c r="P269" s="12"/>
      <c r="Q269" s="12"/>
      <c r="R269" s="12"/>
      <c r="S269" s="12"/>
      <c r="T269" s="12"/>
      <c r="U269" s="53"/>
      <c r="V269" s="53"/>
      <c r="W269" s="53"/>
      <c r="X269" s="53"/>
      <c r="Y269" s="12"/>
      <c r="Z269" s="12"/>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row>
    <row r="270" spans="1:50" ht="12" customHeight="1">
      <c r="A270" s="12"/>
      <c r="B270" s="12"/>
      <c r="C270" s="12" t="s">
        <v>291</v>
      </c>
      <c r="D270" s="12"/>
      <c r="E270" s="12"/>
      <c r="F270" s="12"/>
      <c r="G270" s="12"/>
      <c r="H270" s="12"/>
      <c r="I270" s="12"/>
      <c r="J270" s="12"/>
      <c r="K270" s="12"/>
      <c r="L270" s="12"/>
      <c r="M270" s="12"/>
      <c r="N270" s="12"/>
      <c r="O270" s="12"/>
      <c r="P270" s="12"/>
      <c r="Q270" s="12"/>
      <c r="R270" s="12"/>
      <c r="S270" s="12"/>
      <c r="T270" s="12"/>
      <c r="U270" s="53"/>
      <c r="V270" s="53"/>
      <c r="W270" s="53"/>
      <c r="X270" s="53"/>
      <c r="Y270" s="12"/>
      <c r="Z270" s="12"/>
      <c r="AA270" s="12"/>
      <c r="AB270" s="12"/>
      <c r="AC270" s="227"/>
      <c r="AD270" s="227"/>
      <c r="AE270" s="227"/>
      <c r="AF270" s="227"/>
      <c r="AG270" s="227"/>
      <c r="AH270" s="227"/>
      <c r="AI270" s="227"/>
      <c r="AJ270" s="227"/>
      <c r="AK270" s="227"/>
      <c r="AL270" s="227"/>
      <c r="AM270" s="227"/>
      <c r="AN270" s="227"/>
      <c r="AO270" s="227"/>
      <c r="AP270" s="227"/>
      <c r="AQ270" s="227"/>
      <c r="AR270" s="227"/>
      <c r="AS270" s="227"/>
      <c r="AT270" s="227"/>
      <c r="AU270" s="227"/>
      <c r="AV270" s="227"/>
      <c r="AW270" s="227"/>
      <c r="AX270" s="227"/>
    </row>
    <row r="271" spans="1:50" ht="12" customHeight="1">
      <c r="A271" s="12"/>
      <c r="B271" s="12"/>
      <c r="C271" s="12" t="s">
        <v>190</v>
      </c>
      <c r="D271" s="12"/>
      <c r="E271" s="12"/>
      <c r="F271" s="12"/>
      <c r="G271" s="12"/>
      <c r="H271" s="12"/>
      <c r="I271" s="12"/>
      <c r="J271" s="12"/>
      <c r="K271" s="12"/>
      <c r="L271" s="12"/>
      <c r="M271" s="12"/>
      <c r="N271" s="12"/>
      <c r="O271" s="12"/>
      <c r="P271" s="12"/>
      <c r="Q271" s="12"/>
      <c r="R271" s="12"/>
      <c r="S271" s="12"/>
      <c r="T271" s="12"/>
      <c r="U271" s="53"/>
      <c r="V271" s="53"/>
      <c r="W271" s="53"/>
      <c r="X271" s="53"/>
      <c r="Y271" s="12"/>
      <c r="Z271" s="12"/>
      <c r="AA271" s="12"/>
      <c r="AB271" s="12"/>
      <c r="AC271" s="227"/>
      <c r="AD271" s="227"/>
      <c r="AE271" s="227"/>
      <c r="AF271" s="227"/>
      <c r="AG271" s="227"/>
      <c r="AH271" s="227"/>
      <c r="AI271" s="227"/>
      <c r="AJ271" s="227"/>
      <c r="AK271" s="227"/>
      <c r="AL271" s="227"/>
      <c r="AM271" s="227"/>
      <c r="AN271" s="227"/>
      <c r="AO271" s="227"/>
      <c r="AP271" s="227"/>
      <c r="AQ271" s="227"/>
      <c r="AR271" s="227"/>
      <c r="AS271" s="227"/>
      <c r="AT271" s="227"/>
      <c r="AU271" s="227"/>
      <c r="AV271" s="227"/>
      <c r="AW271" s="227"/>
      <c r="AX271" s="227"/>
    </row>
    <row r="272" spans="1:50" ht="12" customHeight="1">
      <c r="A272" s="12"/>
      <c r="B272" s="12"/>
      <c r="C272" s="12" t="s">
        <v>72</v>
      </c>
      <c r="D272" s="12"/>
      <c r="E272" s="12"/>
      <c r="F272" s="12"/>
      <c r="G272" s="12"/>
      <c r="H272" s="12"/>
      <c r="I272" s="12"/>
      <c r="J272" s="12"/>
      <c r="K272" s="12"/>
      <c r="L272" s="12"/>
      <c r="M272" s="12"/>
      <c r="N272" s="12"/>
      <c r="O272" s="12"/>
      <c r="P272" s="12"/>
      <c r="Q272" s="12"/>
      <c r="R272" s="12"/>
      <c r="S272" s="12"/>
      <c r="T272" s="12"/>
      <c r="U272" s="53"/>
      <c r="V272" s="53"/>
      <c r="W272" s="53"/>
      <c r="X272" s="53"/>
      <c r="Y272" s="12"/>
      <c r="Z272" s="12"/>
      <c r="AA272" s="12"/>
      <c r="AB272" s="12"/>
      <c r="AC272" s="227"/>
      <c r="AD272" s="227"/>
      <c r="AE272" s="227"/>
      <c r="AF272" s="227"/>
      <c r="AG272" s="227"/>
      <c r="AH272" s="227"/>
      <c r="AI272" s="227"/>
      <c r="AJ272" s="227"/>
      <c r="AK272" s="227"/>
      <c r="AL272" s="227"/>
      <c r="AM272" s="227"/>
      <c r="AN272" s="227"/>
      <c r="AO272" s="227"/>
      <c r="AP272" s="227"/>
      <c r="AQ272" s="227"/>
      <c r="AR272" s="227"/>
      <c r="AS272" s="227"/>
      <c r="AT272" s="227"/>
      <c r="AU272" s="227"/>
      <c r="AV272" s="227"/>
      <c r="AW272" s="227"/>
      <c r="AX272" s="227"/>
    </row>
    <row r="273" spans="1:50" ht="12" customHeight="1">
      <c r="A273" s="12"/>
      <c r="B273" s="12"/>
      <c r="C273" s="12" t="s">
        <v>191</v>
      </c>
      <c r="D273" s="12"/>
      <c r="E273" s="12"/>
      <c r="F273" s="12"/>
      <c r="G273" s="12"/>
      <c r="H273" s="12"/>
      <c r="I273" s="12"/>
      <c r="J273" s="12"/>
      <c r="K273" s="12"/>
      <c r="L273" s="12"/>
      <c r="M273" s="12"/>
      <c r="N273" s="12"/>
      <c r="O273" s="12"/>
      <c r="P273" s="12"/>
      <c r="Q273" s="12"/>
      <c r="R273" s="12"/>
      <c r="S273" s="12"/>
      <c r="T273" s="12"/>
      <c r="U273" s="53"/>
      <c r="V273" s="53"/>
      <c r="W273" s="53"/>
      <c r="X273" s="53"/>
      <c r="Y273" s="12"/>
      <c r="Z273" s="12"/>
      <c r="AA273" s="12"/>
      <c r="AB273" s="12"/>
      <c r="AC273" s="227"/>
      <c r="AD273" s="227"/>
      <c r="AE273" s="227"/>
      <c r="AF273" s="227"/>
      <c r="AG273" s="227"/>
      <c r="AH273" s="227"/>
      <c r="AI273" s="227"/>
      <c r="AJ273" s="227"/>
      <c r="AK273" s="227"/>
      <c r="AL273" s="227"/>
      <c r="AM273" s="227"/>
      <c r="AN273" s="227"/>
      <c r="AO273" s="227"/>
      <c r="AP273" s="227"/>
      <c r="AQ273" s="227"/>
      <c r="AR273" s="227"/>
      <c r="AS273" s="227"/>
      <c r="AT273" s="227"/>
      <c r="AU273" s="227"/>
      <c r="AV273" s="227"/>
      <c r="AW273" s="227"/>
      <c r="AX273" s="227"/>
    </row>
    <row r="274" spans="1:50" ht="12" customHeight="1">
      <c r="A274" s="12"/>
      <c r="B274" s="12"/>
      <c r="C274" s="12" t="s">
        <v>192</v>
      </c>
      <c r="D274" s="12"/>
      <c r="E274" s="12"/>
      <c r="F274" s="12"/>
      <c r="G274" s="12"/>
      <c r="H274" s="12"/>
      <c r="I274" s="12"/>
      <c r="J274" s="12"/>
      <c r="K274" s="12"/>
      <c r="L274" s="12"/>
      <c r="M274" s="12"/>
      <c r="N274" s="12"/>
      <c r="O274" s="12"/>
      <c r="P274" s="12"/>
      <c r="Q274" s="12"/>
      <c r="R274" s="12"/>
      <c r="S274" s="12"/>
      <c r="T274" s="12"/>
      <c r="U274" s="53"/>
      <c r="V274" s="53"/>
      <c r="W274" s="53"/>
      <c r="X274" s="53"/>
      <c r="Y274" s="12"/>
      <c r="Z274" s="12"/>
      <c r="AA274" s="12"/>
      <c r="AB274" s="12"/>
      <c r="AC274" s="227"/>
      <c r="AD274" s="227"/>
      <c r="AE274" s="227"/>
      <c r="AF274" s="227"/>
      <c r="AG274" s="227"/>
      <c r="AH274" s="227"/>
      <c r="AI274" s="227"/>
      <c r="AJ274" s="227"/>
      <c r="AK274" s="227"/>
      <c r="AL274" s="227"/>
      <c r="AM274" s="227"/>
      <c r="AN274" s="227"/>
      <c r="AO274" s="227"/>
      <c r="AP274" s="227"/>
      <c r="AQ274" s="227"/>
      <c r="AR274" s="227"/>
      <c r="AS274" s="227"/>
      <c r="AT274" s="227"/>
      <c r="AU274" s="227"/>
      <c r="AV274" s="227"/>
      <c r="AW274" s="227"/>
      <c r="AX274" s="227"/>
    </row>
    <row r="275" spans="1:50" ht="12"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row>
    <row r="276" spans="1:50" ht="12"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13"/>
      <c r="Z276" s="13"/>
      <c r="AA276" s="24"/>
      <c r="AB276" s="13"/>
      <c r="AC276" s="37"/>
      <c r="AD276" s="13"/>
      <c r="AE276" s="13"/>
      <c r="AF276" s="13"/>
      <c r="AG276" s="13"/>
      <c r="AH276" s="13"/>
      <c r="AI276" s="13"/>
      <c r="AJ276" s="13"/>
      <c r="AK276" s="13"/>
      <c r="AL276" s="13"/>
      <c r="AM276" s="13"/>
      <c r="AN276" s="13"/>
      <c r="AO276" s="13"/>
      <c r="AP276" s="13"/>
      <c r="AQ276" s="13"/>
      <c r="AR276" s="13"/>
      <c r="AS276" s="13"/>
      <c r="AT276" s="13"/>
      <c r="AU276" s="13"/>
      <c r="AV276" s="13"/>
      <c r="AW276" s="13"/>
      <c r="AX276" s="13"/>
    </row>
    <row r="277" spans="1:50" ht="12"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13"/>
      <c r="Z277" s="1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row>
    <row r="278" spans="1:50" ht="12"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13"/>
      <c r="Z278" s="1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row>
    <row r="279" spans="1:50" ht="12"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13"/>
      <c r="Z279" s="1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row>
    <row r="280" spans="1:50" ht="12"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13"/>
      <c r="Z280" s="1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row>
    <row r="281" spans="1:50" ht="12"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13"/>
      <c r="Z281" s="1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row>
    <row r="282" spans="1:50" ht="12"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13"/>
      <c r="Z282" s="1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row>
    <row r="283" spans="1:50" ht="12"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13"/>
      <c r="Z283" s="1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row>
    <row r="284" spans="1:50" ht="12"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13"/>
      <c r="Z284" s="1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row>
    <row r="285" spans="1:50" ht="12"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13"/>
      <c r="Z285" s="1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row>
    <row r="286" spans="1:50" ht="12"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13"/>
      <c r="Z286" s="1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row>
    <row r="287" spans="1:50" ht="12"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13"/>
      <c r="Z287" s="1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row>
    <row r="288" spans="1:50" ht="12"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13"/>
      <c r="Z288" s="1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row>
    <row r="289" spans="1:50" ht="12"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13"/>
      <c r="Z289" s="1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row>
    <row r="290" spans="1:50" ht="12"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13"/>
      <c r="Z290" s="1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row>
    <row r="291" spans="1:50" ht="12"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13"/>
      <c r="Z291" s="1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row>
    <row r="292" spans="1:50" ht="12"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13"/>
      <c r="Z292" s="1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row>
    <row r="293" spans="1:50" ht="12"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13"/>
      <c r="Z293" s="1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row>
    <row r="294" spans="1:50" ht="12"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13"/>
      <c r="Z294" s="1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row>
    <row r="295" spans="1:50" ht="12"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13"/>
      <c r="Z295" s="1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row>
    <row r="296" spans="1:50" ht="12"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13"/>
      <c r="Z296" s="1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row>
    <row r="297" spans="1:50" ht="12"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13"/>
      <c r="Z297" s="1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row>
    <row r="298" spans="1:50" ht="12"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13"/>
      <c r="Z298" s="1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row>
    <row r="299" spans="1:50" ht="12"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row>
    <row r="300" spans="1:50" ht="12"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13"/>
      <c r="Z300" s="13"/>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row>
    <row r="301" spans="1:50" ht="12"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row>
    <row r="302" spans="1:50" ht="12" customHeight="1">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row>
    <row r="303" spans="1:50" ht="12" customHeight="1">
      <c r="Y303" s="13"/>
      <c r="Z303" s="13"/>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row>
    <row r="304" spans="1:50" ht="12" customHeight="1">
      <c r="Y304" s="13"/>
      <c r="Z304" s="13"/>
      <c r="AA304" s="13"/>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row>
    <row r="305" spans="1:50" ht="12" customHeight="1">
      <c r="Y305" s="13"/>
      <c r="Z305" s="13"/>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row>
    <row r="306" spans="1:50" ht="12" customHeight="1">
      <c r="Y306" s="13"/>
      <c r="Z306" s="13"/>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row>
    <row r="307" spans="1:50" ht="12" customHeight="1">
      <c r="Y307" s="13"/>
      <c r="Z307" s="13"/>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row>
    <row r="308" spans="1:50" ht="12" customHeight="1">
      <c r="Y308" s="13"/>
      <c r="Z308" s="13"/>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row>
    <row r="309" spans="1:50" ht="12" customHeight="1">
      <c r="Y309" s="13"/>
      <c r="Z309" s="13"/>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row>
    <row r="310" spans="1:50" ht="12" customHeight="1">
      <c r="Y310" s="13"/>
      <c r="Z310" s="13"/>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row>
    <row r="311" spans="1:50" ht="12" customHeight="1">
      <c r="Y311" s="13"/>
      <c r="Z311" s="13"/>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row>
    <row r="312" spans="1:50" ht="12" customHeight="1">
      <c r="Y312" s="13"/>
      <c r="Z312" s="13"/>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row>
    <row r="313" spans="1:50" ht="12" customHeight="1">
      <c r="Y313" s="13"/>
      <c r="Z313" s="13"/>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row>
    <row r="314" spans="1:50" ht="12" customHeight="1">
      <c r="Y314" s="13"/>
      <c r="Z314" s="13"/>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row>
    <row r="315" spans="1:50" ht="12" customHeight="1">
      <c r="Y315" s="13"/>
      <c r="Z315" s="13"/>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row>
    <row r="316" spans="1:50" ht="12" customHeight="1">
      <c r="Y316" s="13"/>
      <c r="Z316" s="13"/>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row>
    <row r="317" spans="1:50" ht="12" customHeight="1">
      <c r="Y317" s="13"/>
      <c r="Z317" s="13"/>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row>
    <row r="318" spans="1:50" ht="12"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13"/>
      <c r="Z318" s="13"/>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row>
    <row r="319" spans="1:50" ht="12"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13"/>
      <c r="Z319" s="13"/>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row>
    <row r="320" spans="1:50" ht="12"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13"/>
      <c r="Z320" s="13"/>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row>
    <row r="321" spans="1:50" ht="12"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13"/>
      <c r="Z321" s="13"/>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row>
    <row r="322" spans="1:50" ht="12"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13"/>
      <c r="Z322" s="13"/>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row>
    <row r="323" spans="1:50" ht="12"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row>
    <row r="324" spans="1:50" ht="12"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12"/>
      <c r="Z324" s="12"/>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row>
    <row r="325" spans="1:50" ht="12"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12"/>
      <c r="Z325" s="12"/>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row>
    <row r="326" spans="1:50" ht="12"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12"/>
      <c r="Z326" s="12"/>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row>
    <row r="327" spans="1:50" ht="12"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12"/>
      <c r="Z327" s="12"/>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row>
    <row r="328" spans="1:50" ht="12"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12"/>
      <c r="Z328" s="12"/>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row>
    <row r="329" spans="1:50" ht="12"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12"/>
      <c r="Z329" s="12"/>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row>
    <row r="330" spans="1:50" ht="12"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12"/>
      <c r="Z330" s="12"/>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row>
    <row r="331" spans="1:50" ht="12"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12"/>
      <c r="Z331" s="12"/>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row>
    <row r="332" spans="1:50" ht="12" customHeight="1">
      <c r="Y332" s="12"/>
      <c r="Z332" s="12"/>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row>
    <row r="333" spans="1:50" ht="12" customHeight="1">
      <c r="Y333" s="12"/>
      <c r="Z333" s="12"/>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row>
    <row r="334" spans="1:50" ht="12" customHeight="1">
      <c r="Y334" s="12"/>
      <c r="Z334" s="12"/>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row>
    <row r="341" spans="1:50" ht="12" customHeight="1">
      <c r="A341" s="69"/>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row>
    <row r="342" spans="1:50" ht="12" customHeight="1">
      <c r="A342" s="69"/>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row>
    <row r="343" spans="1:50" ht="12" customHeight="1">
      <c r="A343" s="69"/>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row>
    <row r="344" spans="1:50" ht="12" customHeight="1">
      <c r="A344" s="69"/>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row>
    <row r="345" spans="1:50" ht="12" customHeight="1">
      <c r="A345" s="69"/>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row>
    <row r="346" spans="1:50" ht="12" customHeight="1">
      <c r="A346" s="69"/>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50" ht="12" customHeight="1">
      <c r="A347" s="69"/>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50" ht="12" customHeight="1">
      <c r="A348" s="69"/>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50" ht="12" customHeight="1">
      <c r="A349" s="24"/>
      <c r="B349" s="24"/>
      <c r="C349" s="37"/>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50" ht="12" customHeight="1">
      <c r="A350" s="69"/>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50" ht="12" customHeight="1">
      <c r="A351" s="69"/>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50" ht="12" customHeight="1">
      <c r="A352" s="69"/>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row>
    <row r="353" spans="1:50" ht="12" customHeight="1">
      <c r="A353" s="69"/>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row>
    <row r="354" spans="1:50" ht="12" customHeight="1">
      <c r="A354" s="69"/>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row>
    <row r="355" spans="1:50" ht="12"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row>
    <row r="356" spans="1:50" ht="12" customHeight="1">
      <c r="A356" s="24"/>
      <c r="B356" s="24"/>
      <c r="C356" s="37"/>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50" ht="12" customHeight="1">
      <c r="A357" s="69"/>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50" ht="12" customHeight="1">
      <c r="A358" s="69"/>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50" ht="12" customHeight="1">
      <c r="A359" s="69"/>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50" ht="12" customHeight="1">
      <c r="A360" s="69"/>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50" ht="12" customHeight="1">
      <c r="A361" s="24"/>
      <c r="B361" s="24"/>
      <c r="C361" s="37"/>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50" ht="12" customHeight="1">
      <c r="A362" s="69"/>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50" ht="12" customHeight="1">
      <c r="A363" s="69"/>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50" ht="12" customHeight="1">
      <c r="A364" s="69"/>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50" ht="12"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50" ht="12" customHeight="1">
      <c r="U366" s="12"/>
      <c r="V366" s="12"/>
      <c r="W366" s="12"/>
      <c r="X366" s="12"/>
      <c r="Y366" s="12"/>
      <c r="Z366" s="12"/>
    </row>
    <row r="367" spans="1:50" ht="12" customHeight="1">
      <c r="U367" s="12"/>
      <c r="V367" s="12"/>
      <c r="W367" s="12"/>
      <c r="X367" s="12"/>
      <c r="Y367" s="12"/>
      <c r="Z367" s="12"/>
    </row>
    <row r="368" spans="1:50" ht="12" customHeight="1">
      <c r="U368" s="12"/>
      <c r="V368" s="12"/>
      <c r="W368" s="12"/>
      <c r="X368" s="12"/>
    </row>
    <row r="369" spans="1:24" ht="12" customHeight="1">
      <c r="U369" s="12"/>
      <c r="V369" s="12"/>
      <c r="W369" s="12"/>
      <c r="X369" s="12"/>
    </row>
    <row r="370" spans="1:24" ht="12" customHeight="1">
      <c r="U370" s="12"/>
      <c r="V370" s="12"/>
      <c r="W370" s="12"/>
      <c r="X370" s="12"/>
    </row>
    <row r="371" spans="1:24" ht="12" customHeight="1">
      <c r="U371" s="12"/>
      <c r="V371" s="12"/>
      <c r="W371" s="12"/>
      <c r="X371" s="12"/>
    </row>
    <row r="372" spans="1:24" ht="12"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row>
    <row r="373" spans="1:24" ht="12"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row>
    <row r="374" spans="1:24" ht="12"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row>
    <row r="375" spans="1:24" ht="12"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row>
  </sheetData>
  <sheetProtection sheet="1" objects="1" scenarios="1" selectLockedCells="1"/>
  <protectedRanges>
    <protectedRange sqref="A66:B68" name="Plage1"/>
  </protectedRanges>
  <mergeCells count="256">
    <mergeCell ref="AC273:AX273"/>
    <mergeCell ref="AC274:AX274"/>
    <mergeCell ref="AC270:AX270"/>
    <mergeCell ref="AC271:AX271"/>
    <mergeCell ref="AC272:AX272"/>
    <mergeCell ref="AA212:AX216"/>
    <mergeCell ref="AC221:AX221"/>
    <mergeCell ref="A236:X239"/>
    <mergeCell ref="K265:X265"/>
    <mergeCell ref="AK263:AX264"/>
    <mergeCell ref="AK265:AX265"/>
    <mergeCell ref="AC218:AX219"/>
    <mergeCell ref="AC224:AX225"/>
    <mergeCell ref="AA229:AX244"/>
    <mergeCell ref="L232:P232"/>
    <mergeCell ref="A245:X246"/>
    <mergeCell ref="AK251:AV253"/>
    <mergeCell ref="AK254:AT254"/>
    <mergeCell ref="K248:X248"/>
    <mergeCell ref="A241:X242"/>
    <mergeCell ref="C233:X234"/>
    <mergeCell ref="Q232:X232"/>
    <mergeCell ref="A229:X231"/>
    <mergeCell ref="AQ152:AX152"/>
    <mergeCell ref="AQ149:AX149"/>
    <mergeCell ref="AA156:AX158"/>
    <mergeCell ref="AL151:AP151"/>
    <mergeCell ref="AA161:AX165"/>
    <mergeCell ref="AQ154:AX154"/>
    <mergeCell ref="A189:X191"/>
    <mergeCell ref="A225:X227"/>
    <mergeCell ref="A214:X218"/>
    <mergeCell ref="AA197:AX200"/>
    <mergeCell ref="A209:C209"/>
    <mergeCell ref="AT209:AX209"/>
    <mergeCell ref="A198:X200"/>
    <mergeCell ref="Q182:X182"/>
    <mergeCell ref="B178:K179"/>
    <mergeCell ref="L179:P179"/>
    <mergeCell ref="Q179:X179"/>
    <mergeCell ref="O180:P180"/>
    <mergeCell ref="Q180:X180"/>
    <mergeCell ref="AA176:AX182"/>
    <mergeCell ref="AC204:AX207"/>
    <mergeCell ref="D209:AS209"/>
    <mergeCell ref="A219:X223"/>
    <mergeCell ref="A193:X196"/>
    <mergeCell ref="AC193:AX194"/>
    <mergeCell ref="A184:X186"/>
    <mergeCell ref="AA186:AX189"/>
    <mergeCell ref="L173:P173"/>
    <mergeCell ref="B174:K175"/>
    <mergeCell ref="B172:K173"/>
    <mergeCell ref="L177:P177"/>
    <mergeCell ref="Q177:X177"/>
    <mergeCell ref="L175:P175"/>
    <mergeCell ref="Q175:X175"/>
    <mergeCell ref="Q173:X173"/>
    <mergeCell ref="Q176:X176"/>
    <mergeCell ref="AA172:AX174"/>
    <mergeCell ref="AA183:AX185"/>
    <mergeCell ref="B115:X116"/>
    <mergeCell ref="B119:X121"/>
    <mergeCell ref="AC99:AX102"/>
    <mergeCell ref="AB150:AK151"/>
    <mergeCell ref="AB143:AK145"/>
    <mergeCell ref="AB146:AK147"/>
    <mergeCell ref="AL147:AP147"/>
    <mergeCell ref="AL145:AP145"/>
    <mergeCell ref="B145:Q147"/>
    <mergeCell ref="AL149:AP149"/>
    <mergeCell ref="U144:X144"/>
    <mergeCell ref="U147:X147"/>
    <mergeCell ref="R144:T144"/>
    <mergeCell ref="C132:X135"/>
    <mergeCell ref="AA108:AB108"/>
    <mergeCell ref="B109:X113"/>
    <mergeCell ref="AC125:AX126"/>
    <mergeCell ref="AC129:AX130"/>
    <mergeCell ref="B106:X108"/>
    <mergeCell ref="D141:AS141"/>
    <mergeCell ref="AA114:AB114"/>
    <mergeCell ref="AC115:AX116"/>
    <mergeCell ref="AC118:AX119"/>
    <mergeCell ref="AC109:AX110"/>
    <mergeCell ref="AA111:AB111"/>
    <mergeCell ref="AC112:AX113"/>
    <mergeCell ref="B128:X129"/>
    <mergeCell ref="AR70:AT70"/>
    <mergeCell ref="AV70:AX70"/>
    <mergeCell ref="AB77:AS80"/>
    <mergeCell ref="AB81:AS85"/>
    <mergeCell ref="O84:P84"/>
    <mergeCell ref="R84:T84"/>
    <mergeCell ref="B123:X124"/>
    <mergeCell ref="B125:X127"/>
    <mergeCell ref="N78:P78"/>
    <mergeCell ref="R78:T78"/>
    <mergeCell ref="B81:M82"/>
    <mergeCell ref="N82:P82"/>
    <mergeCell ref="R82:T82"/>
    <mergeCell ref="V82:X82"/>
    <mergeCell ref="O85:P85"/>
    <mergeCell ref="AA120:AX122"/>
    <mergeCell ref="AA105:AB105"/>
    <mergeCell ref="R86:X86"/>
    <mergeCell ref="AC106:AX107"/>
    <mergeCell ref="B100:X101"/>
    <mergeCell ref="B102:X104"/>
    <mergeCell ref="AB87:AR89"/>
    <mergeCell ref="V85:X85"/>
    <mergeCell ref="M86:P86"/>
    <mergeCell ref="N80:P80"/>
    <mergeCell ref="R80:T80"/>
    <mergeCell ref="V80:X80"/>
    <mergeCell ref="B79:M80"/>
    <mergeCell ref="A89:Y92"/>
    <mergeCell ref="AB91:AR94"/>
    <mergeCell ref="AB95:AR96"/>
    <mergeCell ref="B94:Z94"/>
    <mergeCell ref="B95:Z95"/>
    <mergeCell ref="B96:Z97"/>
    <mergeCell ref="AB67:AM68"/>
    <mergeCell ref="V78:X78"/>
    <mergeCell ref="C55:X56"/>
    <mergeCell ref="C58:X59"/>
    <mergeCell ref="AN56:AP56"/>
    <mergeCell ref="AR56:AT56"/>
    <mergeCell ref="AR57:AT57"/>
    <mergeCell ref="AN59:AP59"/>
    <mergeCell ref="AR59:AT59"/>
    <mergeCell ref="AN57:AP57"/>
    <mergeCell ref="AN68:AP68"/>
    <mergeCell ref="AR68:AT68"/>
    <mergeCell ref="B76:M78"/>
    <mergeCell ref="AN69:AP69"/>
    <mergeCell ref="AR69:AT69"/>
    <mergeCell ref="AN70:AP70"/>
    <mergeCell ref="AB65:AM66"/>
    <mergeCell ref="AN66:AP66"/>
    <mergeCell ref="AR66:AT66"/>
    <mergeCell ref="AN62:AP62"/>
    <mergeCell ref="D74:AS74"/>
    <mergeCell ref="AR53:AX53"/>
    <mergeCell ref="A74:C74"/>
    <mergeCell ref="AT74:AX74"/>
    <mergeCell ref="T51:AX51"/>
    <mergeCell ref="A53:B53"/>
    <mergeCell ref="A55:B55"/>
    <mergeCell ref="AN54:AP54"/>
    <mergeCell ref="AR54:AT54"/>
    <mergeCell ref="AV54:AX54"/>
    <mergeCell ref="A62:X63"/>
    <mergeCell ref="AB56:AH56"/>
    <mergeCell ref="AB58:AM59"/>
    <mergeCell ref="AB61:AM62"/>
    <mergeCell ref="AV56:AX56"/>
    <mergeCell ref="AV62:AX62"/>
    <mergeCell ref="AV57:AX57"/>
    <mergeCell ref="AV59:AX59"/>
    <mergeCell ref="AV68:AX68"/>
    <mergeCell ref="AV69:AX69"/>
    <mergeCell ref="AV64:AX64"/>
    <mergeCell ref="AV66:AX66"/>
    <mergeCell ref="AR62:AT62"/>
    <mergeCell ref="AN64:AP64"/>
    <mergeCell ref="AR64:AT64"/>
    <mergeCell ref="N46:X46"/>
    <mergeCell ref="AA46:AK46"/>
    <mergeCell ref="AN46:AX46"/>
    <mergeCell ref="N48:X48"/>
    <mergeCell ref="AA48:AK48"/>
    <mergeCell ref="AN48:AX48"/>
    <mergeCell ref="N44:X44"/>
    <mergeCell ref="AA44:AK44"/>
    <mergeCell ref="AN44:AX44"/>
    <mergeCell ref="A45:C45"/>
    <mergeCell ref="D45:F45"/>
    <mergeCell ref="N45:X45"/>
    <mergeCell ref="AA45:AK45"/>
    <mergeCell ref="AN45:AX45"/>
    <mergeCell ref="A43:K43"/>
    <mergeCell ref="N43:X43"/>
    <mergeCell ref="AA43:AK43"/>
    <mergeCell ref="AN43:AX43"/>
    <mergeCell ref="A42:K42"/>
    <mergeCell ref="N42:X42"/>
    <mergeCell ref="AA42:AK42"/>
    <mergeCell ref="AN42:AX42"/>
    <mergeCell ref="A41:K41"/>
    <mergeCell ref="N41:X41"/>
    <mergeCell ref="AA41:AK41"/>
    <mergeCell ref="AN41:AX41"/>
    <mergeCell ref="N39:X39"/>
    <mergeCell ref="AA39:AK39"/>
    <mergeCell ref="AN39:AX39"/>
    <mergeCell ref="N40:X40"/>
    <mergeCell ref="AA40:AK40"/>
    <mergeCell ref="AN40:AX40"/>
    <mergeCell ref="H32:X32"/>
    <mergeCell ref="H33:X33"/>
    <mergeCell ref="AI33:AM33"/>
    <mergeCell ref="AN33:AX33"/>
    <mergeCell ref="H30:X30"/>
    <mergeCell ref="AN30:AX30"/>
    <mergeCell ref="H31:X31"/>
    <mergeCell ref="AN31:AX31"/>
    <mergeCell ref="H28:X28"/>
    <mergeCell ref="AN28:AX28"/>
    <mergeCell ref="H29:X29"/>
    <mergeCell ref="AN29:AX29"/>
    <mergeCell ref="H26:X26"/>
    <mergeCell ref="AN26:AX26"/>
    <mergeCell ref="H27:X27"/>
    <mergeCell ref="AN27:AX27"/>
    <mergeCell ref="H24:X24"/>
    <mergeCell ref="AI24:AX24"/>
    <mergeCell ref="H25:X25"/>
    <mergeCell ref="AI25:AX25"/>
    <mergeCell ref="H11:X11"/>
    <mergeCell ref="H15:X15"/>
    <mergeCell ref="H17:X17"/>
    <mergeCell ref="H13:X13"/>
    <mergeCell ref="H7:X7"/>
    <mergeCell ref="H9:X9"/>
    <mergeCell ref="AH7:AX7"/>
    <mergeCell ref="AH9:AX9"/>
    <mergeCell ref="D2:AA3"/>
    <mergeCell ref="AD2:AX3"/>
    <mergeCell ref="A5:C5"/>
    <mergeCell ref="D5:AS5"/>
    <mergeCell ref="AT5:AX5"/>
    <mergeCell ref="R150:T150"/>
    <mergeCell ref="R152:T152"/>
    <mergeCell ref="R155:T155"/>
    <mergeCell ref="C159:X161"/>
    <mergeCell ref="B148:Q150"/>
    <mergeCell ref="T137:U137"/>
    <mergeCell ref="A168:X170"/>
    <mergeCell ref="A141:C141"/>
    <mergeCell ref="AQ147:AX147"/>
    <mergeCell ref="AQ145:AX145"/>
    <mergeCell ref="B154:Q155"/>
    <mergeCell ref="C157:X158"/>
    <mergeCell ref="AT141:AX141"/>
    <mergeCell ref="AQ151:AX151"/>
    <mergeCell ref="AQ148:AX148"/>
    <mergeCell ref="AA167:AX171"/>
    <mergeCell ref="U152:X152"/>
    <mergeCell ref="U150:X150"/>
    <mergeCell ref="B151:Q153"/>
    <mergeCell ref="R147:T147"/>
    <mergeCell ref="U162:X162"/>
    <mergeCell ref="W137:X137"/>
    <mergeCell ref="U155:X155"/>
    <mergeCell ref="AO152:AP152"/>
  </mergeCells>
  <phoneticPr fontId="7" type="noConversion"/>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8" r:id="rId5" name="Drop Down 2">
              <controlPr defaultSize="0" autoLine="0" autoPict="0">
                <anchor moveWithCells="1">
                  <from>
                    <xdr:col>7</xdr:col>
                    <xdr:colOff>0</xdr:colOff>
                    <xdr:row>18</xdr:row>
                    <xdr:rowOff>142875</xdr:rowOff>
                  </from>
                  <to>
                    <xdr:col>32</xdr:col>
                    <xdr:colOff>142875</xdr:colOff>
                    <xdr:row>20</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0</xdr:colOff>
                    <xdr:row>269</xdr:row>
                    <xdr:rowOff>123825</xdr:rowOff>
                  </from>
                  <to>
                    <xdr:col>2</xdr:col>
                    <xdr:colOff>76200</xdr:colOff>
                    <xdr:row>271</xdr:row>
                    <xdr:rowOff>38100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0</xdr:col>
                    <xdr:colOff>0</xdr:colOff>
                    <xdr:row>268</xdr:row>
                    <xdr:rowOff>123825</xdr:rowOff>
                  </from>
                  <to>
                    <xdr:col>2</xdr:col>
                    <xdr:colOff>76200</xdr:colOff>
                    <xdr:row>270</xdr:row>
                    <xdr:rowOff>38100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0</xdr:col>
                    <xdr:colOff>0</xdr:colOff>
                    <xdr:row>270</xdr:row>
                    <xdr:rowOff>123825</xdr:rowOff>
                  </from>
                  <to>
                    <xdr:col>2</xdr:col>
                    <xdr:colOff>76200</xdr:colOff>
                    <xdr:row>272</xdr:row>
                    <xdr:rowOff>38100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0</xdr:colOff>
                    <xdr:row>271</xdr:row>
                    <xdr:rowOff>123825</xdr:rowOff>
                  </from>
                  <to>
                    <xdr:col>2</xdr:col>
                    <xdr:colOff>76200</xdr:colOff>
                    <xdr:row>273</xdr:row>
                    <xdr:rowOff>38100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0</xdr:colOff>
                    <xdr:row>272</xdr:row>
                    <xdr:rowOff>123825</xdr:rowOff>
                  </from>
                  <to>
                    <xdr:col>2</xdr:col>
                    <xdr:colOff>76200</xdr:colOff>
                    <xdr:row>274</xdr:row>
                    <xdr:rowOff>38100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26</xdr:col>
                    <xdr:colOff>0</xdr:colOff>
                    <xdr:row>268</xdr:row>
                    <xdr:rowOff>123825</xdr:rowOff>
                  </from>
                  <to>
                    <xdr:col>28</xdr:col>
                    <xdr:colOff>76200</xdr:colOff>
                    <xdr:row>270</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26</xdr:col>
                    <xdr:colOff>0</xdr:colOff>
                    <xdr:row>269</xdr:row>
                    <xdr:rowOff>123825</xdr:rowOff>
                  </from>
                  <to>
                    <xdr:col>28</xdr:col>
                    <xdr:colOff>76200</xdr:colOff>
                    <xdr:row>271</xdr:row>
                    <xdr:rowOff>38100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26</xdr:col>
                    <xdr:colOff>0</xdr:colOff>
                    <xdr:row>270</xdr:row>
                    <xdr:rowOff>123825</xdr:rowOff>
                  </from>
                  <to>
                    <xdr:col>28</xdr:col>
                    <xdr:colOff>76200</xdr:colOff>
                    <xdr:row>272</xdr:row>
                    <xdr:rowOff>38100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26</xdr:col>
                    <xdr:colOff>0</xdr:colOff>
                    <xdr:row>271</xdr:row>
                    <xdr:rowOff>123825</xdr:rowOff>
                  </from>
                  <to>
                    <xdr:col>28</xdr:col>
                    <xdr:colOff>76200</xdr:colOff>
                    <xdr:row>273</xdr:row>
                    <xdr:rowOff>38100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26</xdr:col>
                    <xdr:colOff>0</xdr:colOff>
                    <xdr:row>272</xdr:row>
                    <xdr:rowOff>123825</xdr:rowOff>
                  </from>
                  <to>
                    <xdr:col>28</xdr:col>
                    <xdr:colOff>76200</xdr:colOff>
                    <xdr:row>274</xdr:row>
                    <xdr:rowOff>38100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0</xdr:col>
                    <xdr:colOff>9525</xdr:colOff>
                    <xdr:row>155</xdr:row>
                    <xdr:rowOff>114300</xdr:rowOff>
                  </from>
                  <to>
                    <xdr:col>2</xdr:col>
                    <xdr:colOff>85725</xdr:colOff>
                    <xdr:row>157</xdr:row>
                    <xdr:rowOff>28575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0</xdr:col>
                    <xdr:colOff>9525</xdr:colOff>
                    <xdr:row>157</xdr:row>
                    <xdr:rowOff>114300</xdr:rowOff>
                  </from>
                  <to>
                    <xdr:col>2</xdr:col>
                    <xdr:colOff>85725</xdr:colOff>
                    <xdr:row>159</xdr:row>
                    <xdr:rowOff>28575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0</xdr:col>
                    <xdr:colOff>9525</xdr:colOff>
                    <xdr:row>160</xdr:row>
                    <xdr:rowOff>114300</xdr:rowOff>
                  </from>
                  <to>
                    <xdr:col>2</xdr:col>
                    <xdr:colOff>85725</xdr:colOff>
                    <xdr:row>162</xdr:row>
                    <xdr:rowOff>28575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22</xdr:col>
                    <xdr:colOff>9525</xdr:colOff>
                    <xdr:row>136</xdr:row>
                    <xdr:rowOff>114300</xdr:rowOff>
                  </from>
                  <to>
                    <xdr:col>24</xdr:col>
                    <xdr:colOff>85725</xdr:colOff>
                    <xdr:row>138</xdr:row>
                    <xdr:rowOff>28575</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48</xdr:col>
                    <xdr:colOff>9525</xdr:colOff>
                    <xdr:row>87</xdr:row>
                    <xdr:rowOff>114300</xdr:rowOff>
                  </from>
                  <to>
                    <xdr:col>50</xdr:col>
                    <xdr:colOff>85725</xdr:colOff>
                    <xdr:row>89</xdr:row>
                    <xdr:rowOff>28575</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26</xdr:col>
                    <xdr:colOff>9525</xdr:colOff>
                    <xdr:row>127</xdr:row>
                    <xdr:rowOff>114300</xdr:rowOff>
                  </from>
                  <to>
                    <xdr:col>28</xdr:col>
                    <xdr:colOff>85725</xdr:colOff>
                    <xdr:row>129</xdr:row>
                    <xdr:rowOff>28575</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0</xdr:col>
                    <xdr:colOff>0</xdr:colOff>
                    <xdr:row>230</xdr:row>
                    <xdr:rowOff>123825</xdr:rowOff>
                  </from>
                  <to>
                    <xdr:col>2</xdr:col>
                    <xdr:colOff>76200</xdr:colOff>
                    <xdr:row>232</xdr:row>
                    <xdr:rowOff>38100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0</xdr:col>
                    <xdr:colOff>0</xdr:colOff>
                    <xdr:row>231</xdr:row>
                    <xdr:rowOff>123825</xdr:rowOff>
                  </from>
                  <to>
                    <xdr:col>2</xdr:col>
                    <xdr:colOff>76200</xdr:colOff>
                    <xdr:row>233</xdr:row>
                    <xdr:rowOff>38100</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0</xdr:col>
                    <xdr:colOff>0</xdr:colOff>
                    <xdr:row>64</xdr:row>
                    <xdr:rowOff>114300</xdr:rowOff>
                  </from>
                  <to>
                    <xdr:col>2</xdr:col>
                    <xdr:colOff>76200</xdr:colOff>
                    <xdr:row>66</xdr:row>
                    <xdr:rowOff>28575</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0</xdr:col>
                    <xdr:colOff>0</xdr:colOff>
                    <xdr:row>65</xdr:row>
                    <xdr:rowOff>114300</xdr:rowOff>
                  </from>
                  <to>
                    <xdr:col>2</xdr:col>
                    <xdr:colOff>76200</xdr:colOff>
                    <xdr:row>67</xdr:row>
                    <xdr:rowOff>28575</xdr:rowOff>
                  </to>
                </anchor>
              </controlPr>
            </control>
          </mc:Choice>
        </mc:AlternateContent>
        <mc:AlternateContent xmlns:mc="http://schemas.openxmlformats.org/markup-compatibility/2006">
          <mc:Choice Requires="x14">
            <control shapeId="4123" r:id="rId26" name="Check Box 27">
              <controlPr defaultSize="0" autoFill="0" autoLine="0" autoPict="0">
                <anchor moveWithCells="1">
                  <from>
                    <xdr:col>0</xdr:col>
                    <xdr:colOff>9525</xdr:colOff>
                    <xdr:row>130</xdr:row>
                    <xdr:rowOff>142875</xdr:rowOff>
                  </from>
                  <to>
                    <xdr:col>2</xdr:col>
                    <xdr:colOff>85725</xdr:colOff>
                    <xdr:row>132</xdr:row>
                    <xdr:rowOff>57150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0</xdr:col>
                    <xdr:colOff>9525</xdr:colOff>
                    <xdr:row>134</xdr:row>
                    <xdr:rowOff>123825</xdr:rowOff>
                  </from>
                  <to>
                    <xdr:col>2</xdr:col>
                    <xdr:colOff>85725</xdr:colOff>
                    <xdr:row>136</xdr:row>
                    <xdr:rowOff>38100</xdr:rowOff>
                  </to>
                </anchor>
              </controlPr>
            </control>
          </mc:Choice>
        </mc:AlternateContent>
        <mc:AlternateContent xmlns:mc="http://schemas.openxmlformats.org/markup-compatibility/2006">
          <mc:Choice Requires="x14">
            <control shapeId="4125" r:id="rId28" name="Check Box 29">
              <controlPr defaultSize="0" autoFill="0" autoLine="0" autoPict="0">
                <anchor moveWithCells="1">
                  <from>
                    <xdr:col>26</xdr:col>
                    <xdr:colOff>9525</xdr:colOff>
                    <xdr:row>97</xdr:row>
                    <xdr:rowOff>114300</xdr:rowOff>
                  </from>
                  <to>
                    <xdr:col>28</xdr:col>
                    <xdr:colOff>85725</xdr:colOff>
                    <xdr:row>99</xdr:row>
                    <xdr:rowOff>28575</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26</xdr:col>
                    <xdr:colOff>9525</xdr:colOff>
                    <xdr:row>101</xdr:row>
                    <xdr:rowOff>123825</xdr:rowOff>
                  </from>
                  <to>
                    <xdr:col>28</xdr:col>
                    <xdr:colOff>85725</xdr:colOff>
                    <xdr:row>103</xdr:row>
                    <xdr:rowOff>38100</xdr:rowOff>
                  </to>
                </anchor>
              </controlPr>
            </control>
          </mc:Choice>
        </mc:AlternateContent>
        <mc:AlternateContent xmlns:mc="http://schemas.openxmlformats.org/markup-compatibility/2006">
          <mc:Choice Requires="x14">
            <control shapeId="4145" r:id="rId30" name="Check Box 49">
              <controlPr defaultSize="0" autoFill="0" autoLine="0" autoPict="0">
                <anchor moveWithCells="1">
                  <from>
                    <xdr:col>48</xdr:col>
                    <xdr:colOff>9525</xdr:colOff>
                    <xdr:row>92</xdr:row>
                    <xdr:rowOff>114300</xdr:rowOff>
                  </from>
                  <to>
                    <xdr:col>50</xdr:col>
                    <xdr:colOff>85725</xdr:colOff>
                    <xdr:row>94</xdr:row>
                    <xdr:rowOff>28575</xdr:rowOff>
                  </to>
                </anchor>
              </controlPr>
            </control>
          </mc:Choice>
        </mc:AlternateContent>
        <mc:AlternateContent xmlns:mc="http://schemas.openxmlformats.org/markup-compatibility/2006">
          <mc:Choice Requires="x14">
            <control shapeId="4147" r:id="rId31" name="Check Box 51">
              <controlPr defaultSize="0" autoFill="0" autoLine="0" autoPict="0">
                <anchor moveWithCells="1">
                  <from>
                    <xdr:col>48</xdr:col>
                    <xdr:colOff>9525</xdr:colOff>
                    <xdr:row>94</xdr:row>
                    <xdr:rowOff>114300</xdr:rowOff>
                  </from>
                  <to>
                    <xdr:col>50</xdr:col>
                    <xdr:colOff>85725</xdr:colOff>
                    <xdr:row>96</xdr:row>
                    <xdr:rowOff>28575</xdr:rowOff>
                  </to>
                </anchor>
              </controlPr>
            </control>
          </mc:Choice>
        </mc:AlternateContent>
        <mc:AlternateContent xmlns:mc="http://schemas.openxmlformats.org/markup-compatibility/2006">
          <mc:Choice Requires="x14">
            <control shapeId="4167" r:id="rId32" name="Check Box 71">
              <controlPr defaultSize="0" autoFill="0" autoLine="0" autoPict="0">
                <anchor moveWithCells="1">
                  <from>
                    <xdr:col>48</xdr:col>
                    <xdr:colOff>9525</xdr:colOff>
                    <xdr:row>83</xdr:row>
                    <xdr:rowOff>123825</xdr:rowOff>
                  </from>
                  <to>
                    <xdr:col>50</xdr:col>
                    <xdr:colOff>85725</xdr:colOff>
                    <xdr:row>85</xdr:row>
                    <xdr:rowOff>38100</xdr:rowOff>
                  </to>
                </anchor>
              </controlPr>
            </control>
          </mc:Choice>
        </mc:AlternateContent>
        <mc:AlternateContent xmlns:mc="http://schemas.openxmlformats.org/markup-compatibility/2006">
          <mc:Choice Requires="x14">
            <control shapeId="4169" r:id="rId33" name="Check Box 73">
              <controlPr defaultSize="0" autoFill="0" autoLine="0" autoPict="0">
                <anchor moveWithCells="1">
                  <from>
                    <xdr:col>48</xdr:col>
                    <xdr:colOff>9525</xdr:colOff>
                    <xdr:row>77</xdr:row>
                    <xdr:rowOff>123825</xdr:rowOff>
                  </from>
                  <to>
                    <xdr:col>50</xdr:col>
                    <xdr:colOff>85725</xdr:colOff>
                    <xdr:row>79</xdr:row>
                    <xdr:rowOff>38100</xdr:rowOff>
                  </to>
                </anchor>
              </controlPr>
            </control>
          </mc:Choice>
        </mc:AlternateContent>
        <mc:AlternateContent xmlns:mc="http://schemas.openxmlformats.org/markup-compatibility/2006">
          <mc:Choice Requires="x14">
            <control shapeId="4171" r:id="rId34" name="Check Box 75">
              <controlPr defaultSize="0" autoFill="0" autoLine="0" autoPict="0">
                <anchor moveWithCells="1">
                  <from>
                    <xdr:col>22</xdr:col>
                    <xdr:colOff>9525</xdr:colOff>
                    <xdr:row>137</xdr:row>
                    <xdr:rowOff>114300</xdr:rowOff>
                  </from>
                  <to>
                    <xdr:col>24</xdr:col>
                    <xdr:colOff>85725</xdr:colOff>
                    <xdr:row>139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E396"/>
  <sheetViews>
    <sheetView showGridLines="0" view="pageLayout" zoomScaleNormal="100" workbookViewId="0">
      <selection activeCell="H7" sqref="H7:X7"/>
    </sheetView>
  </sheetViews>
  <sheetFormatPr baseColWidth="10" defaultRowHeight="12" customHeight="1"/>
  <cols>
    <col min="1" max="6" width="1.7109375" style="31" customWidth="1"/>
    <col min="7" max="7" width="1.5703125" style="31" customWidth="1"/>
    <col min="8" max="32" width="1.7109375" style="31" customWidth="1"/>
    <col min="33" max="33" width="2.42578125" style="31" customWidth="1"/>
    <col min="34" max="50" width="1.7109375" style="31" customWidth="1"/>
    <col min="51" max="51" width="11.42578125" style="31"/>
    <col min="52" max="52" width="37.140625" style="31" hidden="1" customWidth="1"/>
    <col min="53" max="53" width="6.7109375" style="31" customWidth="1"/>
    <col min="54" max="57" width="6.7109375" style="31" hidden="1" customWidth="1"/>
    <col min="58"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499</v>
      </c>
    </row>
    <row r="5" spans="1:52" s="1" customFormat="1" ht="12" customHeight="1">
      <c r="A5" s="318"/>
      <c r="B5" s="318"/>
      <c r="C5" s="318"/>
      <c r="D5" s="319" t="s">
        <v>449</v>
      </c>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203"/>
      <c r="AU5" s="203"/>
      <c r="AV5" s="203"/>
      <c r="AW5" s="203"/>
      <c r="AX5" s="203"/>
      <c r="AZ5" s="107" t="s">
        <v>394</v>
      </c>
    </row>
    <row r="6" spans="1:52" s="1" customFormat="1" ht="12" customHeight="1">
      <c r="A6" s="13" t="s">
        <v>464</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row>
    <row r="7" spans="1:52" s="1" customFormat="1"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A7" s="31"/>
      <c r="AB7" s="13"/>
      <c r="AC7" s="13"/>
      <c r="AD7" s="129"/>
      <c r="AE7" s="13"/>
      <c r="AF7" s="7"/>
      <c r="AG7" s="7"/>
      <c r="AH7" s="208"/>
      <c r="AI7" s="208"/>
      <c r="AJ7" s="208"/>
      <c r="AK7" s="208"/>
      <c r="AL7" s="208"/>
      <c r="AM7" s="208"/>
      <c r="AN7" s="208"/>
      <c r="AO7" s="208"/>
      <c r="AP7" s="208"/>
      <c r="AQ7" s="208"/>
      <c r="AR7" s="208"/>
      <c r="AS7" s="208"/>
      <c r="AT7" s="208"/>
      <c r="AU7" s="208"/>
      <c r="AV7" s="208"/>
      <c r="AW7" s="208"/>
      <c r="AX7" s="208"/>
    </row>
    <row r="8" spans="1:52" s="1" customFormat="1" ht="2.1" customHeight="1">
      <c r="A8" s="13"/>
      <c r="B8" s="13"/>
      <c r="C8" s="13"/>
      <c r="D8" s="13"/>
      <c r="E8" s="13"/>
      <c r="F8" s="13"/>
      <c r="G8" s="13"/>
      <c r="H8" s="13"/>
      <c r="I8" s="13"/>
      <c r="J8" s="128"/>
      <c r="K8" s="128"/>
      <c r="L8" s="128"/>
      <c r="M8" s="128"/>
      <c r="N8" s="128"/>
      <c r="O8" s="128"/>
      <c r="P8" s="128"/>
      <c r="Q8" s="128"/>
      <c r="R8" s="128"/>
      <c r="S8" s="128"/>
      <c r="T8" s="128"/>
      <c r="U8" s="128"/>
      <c r="V8" s="128"/>
      <c r="W8" s="128"/>
      <c r="X8" s="128"/>
      <c r="Y8" s="13"/>
      <c r="Z8" s="13"/>
      <c r="AA8" s="13"/>
      <c r="AB8" s="13"/>
      <c r="AC8" s="13"/>
      <c r="AD8" s="13"/>
      <c r="AE8" s="13"/>
      <c r="AF8" s="128"/>
      <c r="AG8" s="128"/>
      <c r="AH8" s="128"/>
      <c r="AI8" s="128"/>
      <c r="AJ8" s="128"/>
      <c r="AK8" s="128"/>
      <c r="AL8" s="128"/>
      <c r="AM8" s="128"/>
      <c r="AN8" s="128"/>
      <c r="AO8" s="128"/>
      <c r="AP8" s="128"/>
      <c r="AQ8" s="128"/>
      <c r="AR8" s="128"/>
      <c r="AS8" s="128"/>
      <c r="AT8" s="128"/>
      <c r="AU8" s="128"/>
      <c r="AV8" s="128"/>
      <c r="AW8" s="128"/>
      <c r="AX8" s="128"/>
    </row>
    <row r="9" spans="1:52" s="1" customFormat="1"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A9" s="31"/>
      <c r="AB9" s="13"/>
      <c r="AC9" s="13"/>
      <c r="AD9" s="129"/>
      <c r="AE9" s="13"/>
      <c r="AF9" s="7"/>
      <c r="AG9" s="7"/>
      <c r="AH9" s="208"/>
      <c r="AI9" s="208"/>
      <c r="AJ9" s="208"/>
      <c r="AK9" s="208"/>
      <c r="AL9" s="208"/>
      <c r="AM9" s="208"/>
      <c r="AN9" s="208"/>
      <c r="AO9" s="208"/>
      <c r="AP9" s="208"/>
      <c r="AQ9" s="208"/>
      <c r="AR9" s="208"/>
      <c r="AS9" s="208"/>
      <c r="AT9" s="208"/>
      <c r="AU9" s="208"/>
      <c r="AV9" s="208"/>
      <c r="AW9" s="208"/>
      <c r="AX9" s="208"/>
    </row>
    <row r="10" spans="1:52" s="1" customFormat="1" ht="2.1" customHeight="1">
      <c r="A10" s="13"/>
      <c r="B10" s="13"/>
      <c r="C10" s="13"/>
      <c r="D10" s="13"/>
      <c r="E10" s="13"/>
      <c r="F10" s="13"/>
      <c r="G10" s="13"/>
      <c r="H10" s="13"/>
      <c r="I10" s="13"/>
      <c r="J10" s="128"/>
      <c r="K10" s="128"/>
      <c r="L10" s="128"/>
      <c r="M10" s="128"/>
      <c r="N10" s="128"/>
      <c r="O10" s="128"/>
      <c r="P10" s="128"/>
      <c r="Q10" s="128"/>
      <c r="R10" s="128"/>
      <c r="S10" s="128"/>
      <c r="T10" s="128"/>
      <c r="U10" s="128"/>
      <c r="V10" s="128"/>
      <c r="W10" s="128"/>
      <c r="X10" s="128"/>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s="1" customFormat="1"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c r="AA11" s="13"/>
      <c r="AB11" s="13"/>
      <c r="AC11" s="13"/>
      <c r="AD11" s="13"/>
      <c r="AE11" s="13"/>
      <c r="AF11" s="13"/>
      <c r="AG11" s="13"/>
      <c r="AH11" s="13"/>
      <c r="AI11" s="13"/>
      <c r="AJ11" s="13"/>
      <c r="AK11" s="13"/>
      <c r="AL11" s="13"/>
      <c r="AM11" s="13"/>
      <c r="AN11" s="13"/>
      <c r="AO11" s="13"/>
      <c r="AP11" s="13"/>
      <c r="AQ11" s="13"/>
      <c r="AU11" s="13"/>
      <c r="AV11" s="13"/>
      <c r="AW11" s="13"/>
      <c r="AX11" s="13"/>
    </row>
    <row r="12" spans="1:52" s="1" customFormat="1" ht="2.1" customHeight="1">
      <c r="A12" s="13"/>
      <c r="B12" s="13"/>
      <c r="C12" s="13"/>
      <c r="D12" s="13"/>
      <c r="E12" s="13"/>
      <c r="F12" s="13"/>
      <c r="G12" s="13"/>
      <c r="H12" s="13"/>
      <c r="I12" s="13"/>
      <c r="J12" s="128"/>
      <c r="K12" s="128"/>
      <c r="L12" s="128"/>
      <c r="M12" s="128"/>
      <c r="N12" s="128"/>
      <c r="O12" s="128"/>
      <c r="P12" s="128"/>
      <c r="Q12" s="128"/>
      <c r="R12" s="128"/>
      <c r="S12" s="128"/>
      <c r="T12" s="128"/>
      <c r="U12" s="128"/>
      <c r="V12" s="128"/>
      <c r="W12" s="128"/>
      <c r="X12" s="128"/>
      <c r="Y12" s="13"/>
      <c r="Z12" s="13"/>
      <c r="AA12" s="13"/>
      <c r="AB12" s="13"/>
      <c r="AC12" s="13"/>
      <c r="AD12" s="13"/>
      <c r="AE12" s="13"/>
      <c r="AF12" s="13"/>
      <c r="AR12" s="13"/>
      <c r="AS12" s="13"/>
      <c r="AT12" s="13"/>
      <c r="AU12" s="13"/>
      <c r="AV12" s="13"/>
      <c r="AW12" s="13"/>
      <c r="AX12" s="13"/>
    </row>
    <row r="13" spans="1:52" s="1" customFormat="1"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c r="AA13" s="13"/>
      <c r="AB13" s="13"/>
      <c r="AC13" s="13"/>
      <c r="AD13" s="13"/>
      <c r="AE13" s="13"/>
      <c r="AF13" s="13"/>
      <c r="AR13" s="13"/>
      <c r="AS13" s="13"/>
      <c r="AT13" s="13"/>
      <c r="AU13" s="13"/>
      <c r="AV13" s="13"/>
      <c r="AW13" s="13"/>
      <c r="AX13" s="13"/>
    </row>
    <row r="14" spans="1:52" s="1" customFormat="1" ht="2.1" customHeight="1">
      <c r="A14" s="13"/>
      <c r="B14" s="13"/>
      <c r="C14" s="13"/>
      <c r="D14" s="13"/>
      <c r="E14" s="13"/>
      <c r="F14" s="13"/>
      <c r="G14" s="13"/>
      <c r="H14" s="13"/>
      <c r="I14" s="13"/>
      <c r="J14" s="128"/>
      <c r="K14" s="128"/>
      <c r="L14" s="128"/>
      <c r="M14" s="128"/>
      <c r="N14" s="128"/>
      <c r="O14" s="128"/>
      <c r="P14" s="128"/>
      <c r="Q14" s="128"/>
      <c r="R14" s="128"/>
      <c r="S14" s="128"/>
      <c r="T14" s="128"/>
      <c r="U14" s="128"/>
      <c r="V14" s="128"/>
      <c r="W14" s="128"/>
      <c r="X14" s="128"/>
      <c r="Y14" s="13"/>
    </row>
    <row r="15" spans="1:52" s="1" customFormat="1"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AG15" s="13"/>
      <c r="AH15" s="13"/>
      <c r="AI15" s="13"/>
      <c r="AJ15" s="13"/>
      <c r="AK15" s="13"/>
      <c r="AL15" s="13"/>
      <c r="AM15" s="13"/>
      <c r="AN15" s="13"/>
      <c r="AO15" s="13"/>
      <c r="AP15" s="13"/>
      <c r="AQ15" s="13"/>
    </row>
    <row r="16" spans="1:52" s="1" customFormat="1" ht="2.1" customHeight="1">
      <c r="A16" s="13"/>
      <c r="B16" s="13"/>
      <c r="C16" s="13"/>
      <c r="D16" s="13"/>
      <c r="E16" s="13"/>
      <c r="F16" s="13"/>
      <c r="G16" s="13"/>
      <c r="H16" s="13"/>
      <c r="I16" s="13"/>
      <c r="J16" s="128"/>
      <c r="K16" s="128"/>
      <c r="L16" s="128"/>
      <c r="M16" s="128"/>
      <c r="N16" s="128"/>
      <c r="O16" s="128"/>
      <c r="P16" s="128"/>
      <c r="Q16" s="128"/>
      <c r="R16" s="128"/>
      <c r="S16" s="128"/>
      <c r="T16" s="128"/>
      <c r="U16" s="128"/>
      <c r="V16" s="128"/>
      <c r="W16" s="128"/>
      <c r="X16" s="128"/>
      <c r="Y16" s="13"/>
    </row>
    <row r="17" spans="1:50" s="1" customFormat="1"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R17" s="13"/>
      <c r="AS17" s="13"/>
      <c r="AT17" s="13"/>
      <c r="AU17" s="13"/>
      <c r="AV17" s="13"/>
      <c r="AW17" s="13"/>
      <c r="AX17" s="13"/>
    </row>
    <row r="18" spans="1:50" s="1" customFormat="1" ht="2.1" customHeight="1">
      <c r="A18" s="13"/>
      <c r="B18" s="13"/>
      <c r="C18" s="13"/>
      <c r="D18" s="13"/>
      <c r="E18" s="13"/>
      <c r="F18" s="13"/>
      <c r="G18" s="13"/>
      <c r="H18" s="13"/>
      <c r="I18" s="13"/>
      <c r="J18" s="128"/>
      <c r="K18" s="128"/>
      <c r="L18" s="128"/>
      <c r="M18" s="128"/>
      <c r="N18" s="128"/>
      <c r="O18" s="128"/>
      <c r="P18" s="128"/>
      <c r="Q18" s="128"/>
      <c r="R18" s="128"/>
      <c r="S18" s="128"/>
      <c r="T18" s="128"/>
      <c r="U18" s="128"/>
      <c r="V18" s="128"/>
      <c r="W18" s="128"/>
      <c r="X18" s="128"/>
      <c r="Y18" s="13"/>
      <c r="AG18" s="13"/>
      <c r="AH18" s="13"/>
      <c r="AI18" s="13"/>
      <c r="AJ18" s="13"/>
      <c r="AK18" s="13"/>
      <c r="AL18" s="13"/>
      <c r="AM18" s="13"/>
      <c r="AN18" s="13"/>
      <c r="AO18" s="13"/>
      <c r="AP18" s="13"/>
      <c r="AQ18" s="13"/>
    </row>
    <row r="19" spans="1:50" s="1" customFormat="1" ht="12"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50" s="1" customFormat="1" ht="12" customHeight="1">
      <c r="A20" s="13" t="s">
        <v>66</v>
      </c>
      <c r="B20" s="13"/>
      <c r="C20" s="13"/>
      <c r="D20" s="13"/>
      <c r="E20" s="13"/>
      <c r="F20" s="13"/>
      <c r="G20" s="13"/>
      <c r="H20" s="128" t="s">
        <v>395</v>
      </c>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s="1" customFormat="1" ht="12" customHeight="1">
      <c r="A21" s="13" t="s">
        <v>129</v>
      </c>
      <c r="B21" s="13"/>
      <c r="C21" s="13"/>
      <c r="D21" s="13"/>
      <c r="E21" s="13"/>
      <c r="F21" s="13"/>
      <c r="G21" s="13"/>
      <c r="H21" s="13"/>
      <c r="I21" s="13"/>
      <c r="J21"/>
      <c r="K21"/>
      <c r="L21"/>
      <c r="M21"/>
      <c r="N21"/>
      <c r="O21"/>
      <c r="P21"/>
      <c r="Q21"/>
      <c r="R21"/>
      <c r="S21"/>
      <c r="T21"/>
      <c r="U21"/>
      <c r="V21"/>
      <c r="W21"/>
      <c r="X21"/>
      <c r="Y21"/>
      <c r="Z21"/>
      <c r="AA21"/>
      <c r="AB21"/>
      <c r="AC21"/>
      <c r="AD21"/>
      <c r="AE21"/>
      <c r="AF21"/>
      <c r="AG21"/>
      <c r="AH21"/>
      <c r="AI21" s="13"/>
      <c r="AJ21" s="13"/>
      <c r="AK21" s="13"/>
      <c r="AL21" s="13"/>
      <c r="AM21" s="13"/>
      <c r="AN21" s="13"/>
      <c r="AO21" s="13"/>
      <c r="AP21" s="13"/>
      <c r="AQ21" s="13"/>
      <c r="AR21" s="13"/>
      <c r="AS21" s="13"/>
      <c r="AT21" s="13"/>
      <c r="AU21" s="13"/>
      <c r="AV21" s="13"/>
      <c r="AW21" s="13"/>
      <c r="AX21" s="13"/>
    </row>
    <row r="22" spans="1:50" s="1" customFormat="1" ht="5.0999999999999996"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s="1" customFormat="1" ht="12" customHeight="1">
      <c r="A23" s="37" t="s">
        <v>42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s="1" customFormat="1" ht="12" customHeight="1">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row>
    <row r="25" spans="1:50" s="1" customFormat="1" ht="12" customHeight="1">
      <c r="A25" s="122" t="s">
        <v>125</v>
      </c>
      <c r="B25" s="122"/>
      <c r="C25" s="122"/>
      <c r="D25" s="122"/>
      <c r="E25" s="122"/>
      <c r="F25" s="122"/>
      <c r="G25" s="122"/>
      <c r="H25" s="322"/>
      <c r="I25" s="322"/>
      <c r="J25" s="322"/>
      <c r="K25" s="322"/>
      <c r="L25" s="322"/>
      <c r="M25" s="322"/>
      <c r="N25" s="322"/>
      <c r="O25" s="322"/>
      <c r="P25" s="322"/>
      <c r="Q25" s="322"/>
      <c r="R25" s="322"/>
      <c r="S25" s="322"/>
      <c r="T25" s="322"/>
      <c r="U25" s="322"/>
      <c r="V25" s="322"/>
      <c r="W25" s="322"/>
      <c r="X25" s="322"/>
      <c r="Y25" s="122"/>
      <c r="Z25" s="122"/>
      <c r="AA25" s="122"/>
      <c r="AB25" s="122"/>
      <c r="AC25" s="122"/>
      <c r="AD25" s="122"/>
      <c r="AE25" s="122"/>
      <c r="AF25" s="122"/>
      <c r="AG25" s="122"/>
      <c r="AH25" s="122"/>
    </row>
    <row r="26" spans="1:50" s="1" customFormat="1" ht="12" customHeight="1">
      <c r="A26" s="122" t="s">
        <v>1</v>
      </c>
      <c r="B26" s="122"/>
      <c r="C26" s="122"/>
      <c r="D26" s="122"/>
      <c r="E26" s="122"/>
      <c r="F26" s="122"/>
      <c r="G26" s="122"/>
      <c r="H26" s="322"/>
      <c r="I26" s="322"/>
      <c r="J26" s="322"/>
      <c r="K26" s="322"/>
      <c r="L26" s="322"/>
      <c r="M26" s="322"/>
      <c r="N26" s="322"/>
      <c r="O26" s="322"/>
      <c r="P26" s="322"/>
      <c r="Q26" s="322"/>
      <c r="R26" s="322"/>
      <c r="S26" s="322"/>
      <c r="T26" s="322"/>
      <c r="U26" s="322"/>
      <c r="V26" s="322"/>
      <c r="W26" s="322"/>
      <c r="X26" s="322"/>
      <c r="Y26" s="131"/>
      <c r="Z26" s="131"/>
      <c r="AA26" s="131"/>
      <c r="AB26" s="122"/>
      <c r="AC26" s="122"/>
      <c r="AD26" s="122"/>
      <c r="AE26" s="122"/>
      <c r="AF26" s="122"/>
      <c r="AG26" s="122"/>
      <c r="AH26" s="122"/>
    </row>
    <row r="27" spans="1:50" s="1" customFormat="1" ht="12" customHeight="1">
      <c r="A27" s="122"/>
      <c r="B27" s="122"/>
      <c r="C27" s="122"/>
      <c r="D27" s="122"/>
      <c r="E27" s="122"/>
      <c r="F27" s="122"/>
      <c r="G27" s="122"/>
      <c r="H27" s="322"/>
      <c r="I27" s="322"/>
      <c r="J27" s="322"/>
      <c r="K27" s="322"/>
      <c r="L27" s="322"/>
      <c r="M27" s="322"/>
      <c r="N27" s="322"/>
      <c r="O27" s="322"/>
      <c r="P27" s="322"/>
      <c r="Q27" s="322"/>
      <c r="R27" s="322"/>
      <c r="S27" s="322"/>
      <c r="T27" s="322"/>
      <c r="U27" s="322"/>
      <c r="V27" s="322"/>
      <c r="W27" s="322"/>
      <c r="X27" s="322"/>
      <c r="Y27" s="131"/>
      <c r="Z27" s="131"/>
      <c r="AA27" s="131"/>
      <c r="AB27" s="122"/>
      <c r="AC27" s="122"/>
      <c r="AD27" s="122"/>
      <c r="AE27" s="122"/>
      <c r="AF27" s="122"/>
      <c r="AG27" s="122"/>
      <c r="AH27" s="122"/>
      <c r="AN27" s="132"/>
      <c r="AO27" s="132"/>
      <c r="AP27" s="132"/>
      <c r="AQ27" s="132"/>
      <c r="AR27" s="132"/>
      <c r="AS27" s="132"/>
      <c r="AT27" s="132"/>
      <c r="AU27" s="132"/>
      <c r="AV27" s="132"/>
      <c r="AW27" s="132"/>
      <c r="AX27" s="132"/>
    </row>
    <row r="28" spans="1:50" s="1" customFormat="1" ht="12" customHeight="1">
      <c r="A28" s="122" t="s">
        <v>2</v>
      </c>
      <c r="B28" s="122"/>
      <c r="C28" s="122"/>
      <c r="D28" s="122"/>
      <c r="E28" s="122"/>
      <c r="F28" s="122"/>
      <c r="G28" s="122"/>
      <c r="H28" s="322"/>
      <c r="I28" s="322"/>
      <c r="J28" s="322"/>
      <c r="K28" s="322"/>
      <c r="L28" s="322"/>
      <c r="M28" s="322"/>
      <c r="N28" s="322"/>
      <c r="O28" s="322"/>
      <c r="P28" s="322"/>
      <c r="Q28" s="322"/>
      <c r="R28" s="322"/>
      <c r="S28" s="322"/>
      <c r="T28" s="322"/>
      <c r="U28" s="322"/>
      <c r="V28" s="322"/>
      <c r="W28" s="322"/>
      <c r="X28" s="322"/>
      <c r="Y28" s="131"/>
      <c r="Z28" s="131"/>
      <c r="AA28" s="131"/>
      <c r="AB28" s="122"/>
      <c r="AC28" s="122"/>
      <c r="AD28" s="122"/>
      <c r="AE28" s="122"/>
      <c r="AF28" s="122"/>
      <c r="AG28" s="114"/>
      <c r="AH28" s="114"/>
      <c r="AN28" s="132"/>
      <c r="AO28" s="132"/>
      <c r="AP28" s="132"/>
      <c r="AQ28" s="132"/>
      <c r="AR28" s="132"/>
      <c r="AS28" s="132"/>
      <c r="AT28" s="132"/>
      <c r="AU28" s="132"/>
      <c r="AV28" s="132"/>
      <c r="AW28" s="132"/>
      <c r="AX28" s="132"/>
    </row>
    <row r="29" spans="1:50" s="1" customFormat="1" ht="12" customHeight="1">
      <c r="A29" s="122" t="s">
        <v>3</v>
      </c>
      <c r="B29" s="122"/>
      <c r="C29" s="122"/>
      <c r="D29" s="122"/>
      <c r="E29" s="122"/>
      <c r="F29" s="122"/>
      <c r="G29" s="122"/>
      <c r="H29" s="322"/>
      <c r="I29" s="322"/>
      <c r="J29" s="322"/>
      <c r="K29" s="322"/>
      <c r="L29" s="322"/>
      <c r="M29" s="322"/>
      <c r="N29" s="322"/>
      <c r="O29" s="322"/>
      <c r="P29" s="322"/>
      <c r="Q29" s="322"/>
      <c r="R29" s="322"/>
      <c r="S29" s="322"/>
      <c r="T29" s="322"/>
      <c r="U29" s="322"/>
      <c r="V29" s="322"/>
      <c r="W29" s="322"/>
      <c r="X29" s="322"/>
      <c r="Y29" s="131"/>
      <c r="Z29" s="131"/>
      <c r="AA29" s="131"/>
      <c r="AB29" s="122"/>
      <c r="AC29" s="122"/>
      <c r="AD29" s="122"/>
      <c r="AE29" s="122"/>
      <c r="AF29" s="122"/>
      <c r="AG29" s="133"/>
      <c r="AH29" s="114"/>
      <c r="AI29" s="320" t="s">
        <v>211</v>
      </c>
      <c r="AJ29" s="320"/>
      <c r="AK29" s="320"/>
      <c r="AL29" s="320"/>
      <c r="AM29" s="320"/>
      <c r="AN29" s="320"/>
      <c r="AO29" s="320"/>
      <c r="AP29" s="320"/>
      <c r="AQ29" s="320"/>
      <c r="AR29" s="320"/>
      <c r="AS29" s="320"/>
      <c r="AT29" s="320"/>
      <c r="AU29" s="320"/>
      <c r="AV29" s="320"/>
      <c r="AW29" s="320"/>
      <c r="AX29" s="320"/>
    </row>
    <row r="30" spans="1:50" s="1" customFormat="1" ht="12" customHeight="1">
      <c r="A30" s="122" t="s">
        <v>4</v>
      </c>
      <c r="B30" s="122"/>
      <c r="C30" s="122"/>
      <c r="D30" s="122"/>
      <c r="E30" s="122"/>
      <c r="F30" s="122"/>
      <c r="G30" s="122"/>
      <c r="H30" s="322"/>
      <c r="I30" s="322"/>
      <c r="J30" s="322"/>
      <c r="K30" s="322"/>
      <c r="L30" s="322"/>
      <c r="M30" s="322"/>
      <c r="N30" s="322"/>
      <c r="O30" s="322"/>
      <c r="P30" s="322"/>
      <c r="Q30" s="322"/>
      <c r="R30" s="322"/>
      <c r="S30" s="322"/>
      <c r="T30" s="322"/>
      <c r="U30" s="322"/>
      <c r="V30" s="322"/>
      <c r="W30" s="322"/>
      <c r="X30" s="322"/>
      <c r="Y30" s="131"/>
      <c r="Z30" s="131"/>
      <c r="AA30" s="131"/>
      <c r="AB30" s="122"/>
      <c r="AC30" s="122"/>
      <c r="AD30" s="122"/>
      <c r="AE30" s="122"/>
      <c r="AF30" s="122"/>
      <c r="AG30" s="114"/>
      <c r="AH30" s="114"/>
      <c r="AI30" s="320" t="s">
        <v>204</v>
      </c>
      <c r="AJ30" s="320"/>
      <c r="AK30" s="320"/>
      <c r="AL30" s="320"/>
      <c r="AM30" s="320"/>
      <c r="AN30" s="320"/>
      <c r="AO30" s="320"/>
      <c r="AP30" s="320"/>
      <c r="AQ30" s="320"/>
      <c r="AR30" s="320"/>
      <c r="AS30" s="320"/>
      <c r="AT30" s="320"/>
      <c r="AU30" s="320"/>
      <c r="AV30" s="320"/>
      <c r="AW30" s="320"/>
      <c r="AX30" s="320"/>
    </row>
    <row r="31" spans="1:50" s="1" customFormat="1" ht="12" customHeight="1">
      <c r="A31" s="122" t="s">
        <v>209</v>
      </c>
      <c r="B31" s="122"/>
      <c r="C31" s="122"/>
      <c r="D31" s="122"/>
      <c r="E31" s="122"/>
      <c r="F31" s="122"/>
      <c r="G31" s="122"/>
      <c r="H31" s="322"/>
      <c r="I31" s="322"/>
      <c r="J31" s="322"/>
      <c r="K31" s="322"/>
      <c r="L31" s="322"/>
      <c r="M31" s="322"/>
      <c r="N31" s="322"/>
      <c r="O31" s="322"/>
      <c r="P31" s="322"/>
      <c r="Q31" s="322"/>
      <c r="R31" s="322"/>
      <c r="S31" s="322"/>
      <c r="T31" s="322"/>
      <c r="U31" s="322"/>
      <c r="V31" s="322"/>
      <c r="W31" s="322"/>
      <c r="X31" s="322"/>
      <c r="Y31" s="131"/>
      <c r="Z31" s="131"/>
      <c r="AA31" s="131"/>
      <c r="AB31" s="122"/>
      <c r="AC31" s="122"/>
      <c r="AD31" s="122"/>
      <c r="AE31" s="122"/>
      <c r="AF31" s="122"/>
      <c r="AG31" s="114"/>
      <c r="AH31" s="114"/>
      <c r="AI31" s="134"/>
      <c r="AJ31" s="135" t="s">
        <v>212</v>
      </c>
      <c r="AK31" s="122"/>
      <c r="AL31" s="136" t="s">
        <v>430</v>
      </c>
      <c r="AM31" s="122"/>
      <c r="AN31" s="321"/>
      <c r="AO31" s="321"/>
      <c r="AP31" s="321"/>
      <c r="AQ31" s="321"/>
      <c r="AR31" s="321"/>
      <c r="AS31" s="321"/>
      <c r="AT31" s="321"/>
      <c r="AU31" s="321"/>
      <c r="AV31" s="321"/>
      <c r="AW31" s="321"/>
      <c r="AX31" s="321"/>
    </row>
    <row r="32" spans="1:50" s="1" customFormat="1" ht="12" customHeight="1">
      <c r="A32" s="122" t="s">
        <v>198</v>
      </c>
      <c r="B32" s="122"/>
      <c r="C32" s="122"/>
      <c r="D32" s="122"/>
      <c r="E32" s="122"/>
      <c r="F32" s="122"/>
      <c r="G32" s="122"/>
      <c r="H32" s="322"/>
      <c r="I32" s="322"/>
      <c r="J32" s="322"/>
      <c r="K32" s="322"/>
      <c r="L32" s="322"/>
      <c r="M32" s="322"/>
      <c r="N32" s="322"/>
      <c r="O32" s="322"/>
      <c r="P32" s="322"/>
      <c r="Q32" s="322"/>
      <c r="R32" s="322"/>
      <c r="S32" s="322"/>
      <c r="T32" s="322"/>
      <c r="U32" s="322"/>
      <c r="V32" s="322"/>
      <c r="W32" s="322"/>
      <c r="X32" s="322"/>
      <c r="Y32" s="131"/>
      <c r="Z32" s="131"/>
      <c r="AA32" s="131"/>
      <c r="AB32" s="122"/>
      <c r="AC32" s="122"/>
      <c r="AD32" s="122"/>
      <c r="AE32" s="122"/>
      <c r="AF32" s="122"/>
      <c r="AG32" s="114"/>
      <c r="AH32" s="114"/>
      <c r="AI32" s="122"/>
      <c r="AJ32" s="137"/>
      <c r="AK32" s="122"/>
      <c r="AL32" s="133" t="s">
        <v>431</v>
      </c>
      <c r="AM32" s="122"/>
      <c r="AN32" s="321"/>
      <c r="AO32" s="321"/>
      <c r="AP32" s="321"/>
      <c r="AQ32" s="321"/>
      <c r="AR32" s="321"/>
      <c r="AS32" s="321"/>
      <c r="AT32" s="321"/>
      <c r="AU32" s="321"/>
      <c r="AV32" s="321"/>
      <c r="AW32" s="321"/>
      <c r="AX32" s="321"/>
    </row>
    <row r="33" spans="1:51" s="1" customFormat="1" ht="12" customHeight="1">
      <c r="A33" s="122" t="s">
        <v>199</v>
      </c>
      <c r="B33" s="122"/>
      <c r="C33" s="122"/>
      <c r="D33" s="122"/>
      <c r="E33" s="122"/>
      <c r="F33" s="122"/>
      <c r="G33" s="122"/>
      <c r="H33" s="322"/>
      <c r="I33" s="322"/>
      <c r="J33" s="322"/>
      <c r="K33" s="322"/>
      <c r="L33" s="322"/>
      <c r="M33" s="322"/>
      <c r="N33" s="322"/>
      <c r="O33" s="322"/>
      <c r="P33" s="322"/>
      <c r="Q33" s="322"/>
      <c r="R33" s="322"/>
      <c r="S33" s="322"/>
      <c r="T33" s="322"/>
      <c r="U33" s="322"/>
      <c r="V33" s="322"/>
      <c r="W33" s="322"/>
      <c r="X33" s="322"/>
      <c r="Y33" s="131"/>
      <c r="Z33" s="131"/>
      <c r="AA33" s="131"/>
      <c r="AB33" s="122"/>
      <c r="AC33" s="122"/>
      <c r="AD33" s="122"/>
      <c r="AE33" s="122"/>
      <c r="AF33" s="122"/>
      <c r="AG33" s="114"/>
      <c r="AH33" s="114"/>
      <c r="AI33" s="122"/>
      <c r="AJ33" s="138"/>
      <c r="AK33" s="138"/>
      <c r="AL33" s="138"/>
      <c r="AM33" s="138"/>
      <c r="AN33" s="122"/>
      <c r="AO33" s="122"/>
      <c r="AP33" s="122"/>
      <c r="AQ33" s="122"/>
      <c r="AR33" s="122"/>
      <c r="AS33" s="122"/>
      <c r="AT33" s="122"/>
      <c r="AU33" s="122"/>
      <c r="AV33" s="122"/>
      <c r="AW33" s="122"/>
      <c r="AX33" s="122"/>
    </row>
    <row r="34" spans="1:51" s="1" customFormat="1" ht="12" customHeight="1">
      <c r="A34" s="122" t="s">
        <v>369</v>
      </c>
      <c r="B34" s="122"/>
      <c r="C34" s="122"/>
      <c r="D34" s="122"/>
      <c r="E34" s="122"/>
      <c r="F34" s="122"/>
      <c r="G34" s="122"/>
      <c r="H34" s="322"/>
      <c r="I34" s="322"/>
      <c r="J34" s="322"/>
      <c r="K34" s="322"/>
      <c r="L34" s="322"/>
      <c r="M34" s="322"/>
      <c r="N34" s="322"/>
      <c r="O34" s="322"/>
      <c r="P34" s="322"/>
      <c r="Q34" s="322"/>
      <c r="R34" s="322"/>
      <c r="S34" s="322"/>
      <c r="T34" s="322"/>
      <c r="U34" s="322"/>
      <c r="V34" s="322"/>
      <c r="W34" s="322"/>
      <c r="X34" s="322"/>
      <c r="Y34" s="139"/>
      <c r="Z34" s="139"/>
      <c r="AA34" s="139"/>
      <c r="AB34" s="122"/>
      <c r="AC34" s="122"/>
      <c r="AD34" s="122"/>
      <c r="AE34" s="122"/>
      <c r="AF34" s="122"/>
      <c r="AG34" s="124"/>
      <c r="AH34" s="122"/>
      <c r="AI34" s="325" t="s">
        <v>130</v>
      </c>
      <c r="AJ34" s="325"/>
      <c r="AK34" s="325"/>
      <c r="AL34" s="325"/>
      <c r="AM34" s="325"/>
      <c r="AN34" s="219">
        <f>SUM(AN31:AX32)</f>
        <v>0</v>
      </c>
      <c r="AO34" s="219"/>
      <c r="AP34" s="219"/>
      <c r="AQ34" s="219"/>
      <c r="AR34" s="219"/>
      <c r="AS34" s="219"/>
      <c r="AT34" s="219"/>
      <c r="AU34" s="219"/>
      <c r="AV34" s="219"/>
      <c r="AW34" s="219"/>
      <c r="AX34" s="219"/>
    </row>
    <row r="35" spans="1:51" s="1" customFormat="1" ht="5.0999999999999996" customHeight="1">
      <c r="A35" s="122"/>
      <c r="B35" s="122"/>
      <c r="C35" s="122"/>
      <c r="D35" s="122"/>
      <c r="E35" s="122"/>
      <c r="F35" s="122"/>
      <c r="G35" s="122"/>
      <c r="H35" s="122"/>
      <c r="I35" s="122"/>
      <c r="J35" s="141"/>
      <c r="K35" s="141"/>
      <c r="L35" s="141"/>
      <c r="M35" s="141"/>
      <c r="N35" s="141"/>
      <c r="O35" s="141"/>
      <c r="P35" s="141"/>
      <c r="Q35" s="141"/>
      <c r="R35" s="141"/>
      <c r="S35" s="141"/>
      <c r="T35" s="141"/>
      <c r="U35" s="141"/>
      <c r="V35" s="141"/>
      <c r="W35" s="141"/>
      <c r="X35" s="141"/>
      <c r="Y35" s="139"/>
      <c r="Z35" s="139"/>
      <c r="AA35" s="139"/>
      <c r="AB35" s="122"/>
      <c r="AC35" s="122"/>
      <c r="AD35" s="122"/>
      <c r="AE35" s="122"/>
      <c r="AF35" s="122"/>
      <c r="AG35" s="124"/>
      <c r="AH35" s="122"/>
      <c r="AI35" s="122"/>
      <c r="AJ35" s="122"/>
      <c r="AK35" s="122"/>
      <c r="AL35" s="122"/>
      <c r="AM35" s="122"/>
      <c r="AN35" s="122"/>
      <c r="AO35" s="122"/>
      <c r="AP35" s="122"/>
      <c r="AQ35" s="122"/>
      <c r="AR35" s="122"/>
      <c r="AS35" s="122"/>
      <c r="AT35" s="122"/>
      <c r="AU35" s="122"/>
      <c r="AV35" s="122"/>
      <c r="AW35" s="122"/>
      <c r="AX35" s="122"/>
    </row>
    <row r="36" spans="1:51" s="1" customFormat="1" ht="12" customHeight="1">
      <c r="A36" s="138" t="s">
        <v>432</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row>
    <row r="37" spans="1:51" s="1" customFormat="1" ht="12"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row>
    <row r="38" spans="1:51" s="1" customFormat="1" ht="12" customHeight="1">
      <c r="A38" s="138" t="s">
        <v>203</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row>
    <row r="39" spans="1:51" s="1" customFormat="1" ht="5.0999999999999996" customHeight="1">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row>
    <row r="40" spans="1:51" s="1" customFormat="1" ht="12" customHeight="1">
      <c r="A40" s="122"/>
      <c r="B40" s="122"/>
      <c r="C40" s="122"/>
      <c r="D40" s="122"/>
      <c r="E40" s="122"/>
      <c r="F40" s="122"/>
      <c r="G40" s="122"/>
      <c r="H40" s="122"/>
      <c r="I40" s="142"/>
      <c r="J40" s="142"/>
      <c r="K40" s="142"/>
      <c r="L40" s="142"/>
      <c r="M40" s="131"/>
      <c r="N40" s="311" t="s">
        <v>5</v>
      </c>
      <c r="O40" s="311"/>
      <c r="P40" s="311"/>
      <c r="Q40" s="311"/>
      <c r="R40" s="311"/>
      <c r="S40" s="311"/>
      <c r="T40" s="311"/>
      <c r="U40" s="311"/>
      <c r="V40" s="311"/>
      <c r="W40" s="311"/>
      <c r="X40" s="311"/>
      <c r="Y40" s="131"/>
      <c r="Z40" s="131"/>
      <c r="AA40" s="311" t="s">
        <v>6</v>
      </c>
      <c r="AB40" s="311"/>
      <c r="AC40" s="311"/>
      <c r="AD40" s="311"/>
      <c r="AE40" s="311"/>
      <c r="AF40" s="311"/>
      <c r="AG40" s="311"/>
      <c r="AH40" s="311"/>
      <c r="AI40" s="311"/>
      <c r="AJ40" s="311"/>
      <c r="AK40" s="311"/>
      <c r="AL40" s="131"/>
      <c r="AM40" s="131"/>
      <c r="AN40" s="311" t="s">
        <v>136</v>
      </c>
      <c r="AO40" s="311"/>
      <c r="AP40" s="311"/>
      <c r="AQ40" s="311"/>
      <c r="AR40" s="311"/>
      <c r="AS40" s="311"/>
      <c r="AT40" s="311"/>
      <c r="AU40" s="311"/>
      <c r="AV40" s="311"/>
      <c r="AW40" s="311"/>
      <c r="AX40" s="311"/>
      <c r="AY40" s="131"/>
    </row>
    <row r="41" spans="1:51" s="1" customFormat="1" ht="12" customHeight="1">
      <c r="A41" s="122" t="s">
        <v>210</v>
      </c>
      <c r="B41" s="122"/>
      <c r="C41" s="122"/>
      <c r="D41" s="122"/>
      <c r="E41" s="122"/>
      <c r="F41" s="122"/>
      <c r="G41" s="122"/>
      <c r="H41" s="122"/>
      <c r="I41" s="142"/>
      <c r="J41" s="142"/>
      <c r="K41" s="142"/>
      <c r="L41" s="142"/>
      <c r="M41" s="143"/>
      <c r="N41" s="207">
        <f>SUM(AA41,AN41)</f>
        <v>0</v>
      </c>
      <c r="O41" s="207"/>
      <c r="P41" s="207"/>
      <c r="Q41" s="207"/>
      <c r="R41" s="207"/>
      <c r="S41" s="207"/>
      <c r="T41" s="207"/>
      <c r="U41" s="207"/>
      <c r="V41" s="207"/>
      <c r="W41" s="207"/>
      <c r="X41" s="207"/>
      <c r="Y41" s="144"/>
      <c r="Z41" s="144"/>
      <c r="AA41" s="324"/>
      <c r="AB41" s="324"/>
      <c r="AC41" s="324"/>
      <c r="AD41" s="324"/>
      <c r="AE41" s="324"/>
      <c r="AF41" s="324"/>
      <c r="AG41" s="324"/>
      <c r="AH41" s="324"/>
      <c r="AI41" s="324"/>
      <c r="AJ41" s="324"/>
      <c r="AK41" s="324"/>
      <c r="AL41" s="145"/>
      <c r="AM41" s="145"/>
      <c r="AN41" s="314"/>
      <c r="AO41" s="314"/>
      <c r="AP41" s="314"/>
      <c r="AQ41" s="314"/>
      <c r="AR41" s="314"/>
      <c r="AS41" s="314"/>
      <c r="AT41" s="314"/>
      <c r="AU41" s="314"/>
      <c r="AV41" s="314"/>
      <c r="AW41" s="314"/>
      <c r="AX41" s="314"/>
    </row>
    <row r="42" spans="1:51" s="1" customFormat="1" ht="12" customHeight="1">
      <c r="A42" s="315"/>
      <c r="B42" s="315"/>
      <c r="C42" s="315"/>
      <c r="D42" s="315"/>
      <c r="E42" s="315"/>
      <c r="F42" s="315"/>
      <c r="G42" s="315"/>
      <c r="H42" s="315"/>
      <c r="I42" s="315"/>
      <c r="J42" s="315"/>
      <c r="K42" s="315"/>
      <c r="L42" s="142"/>
      <c r="M42" s="143"/>
      <c r="N42" s="207">
        <f>SUM(AA42,AN42)</f>
        <v>0</v>
      </c>
      <c r="O42" s="207"/>
      <c r="P42" s="207"/>
      <c r="Q42" s="207"/>
      <c r="R42" s="207"/>
      <c r="S42" s="207"/>
      <c r="T42" s="207"/>
      <c r="U42" s="207"/>
      <c r="V42" s="207"/>
      <c r="W42" s="207"/>
      <c r="X42" s="207"/>
      <c r="Y42" s="144"/>
      <c r="Z42" s="144"/>
      <c r="AA42" s="324"/>
      <c r="AB42" s="324"/>
      <c r="AC42" s="324"/>
      <c r="AD42" s="324"/>
      <c r="AE42" s="324"/>
      <c r="AF42" s="324"/>
      <c r="AG42" s="324"/>
      <c r="AH42" s="324"/>
      <c r="AI42" s="324"/>
      <c r="AJ42" s="324"/>
      <c r="AK42" s="324"/>
      <c r="AL42" s="145"/>
      <c r="AM42" s="145"/>
      <c r="AN42" s="324"/>
      <c r="AO42" s="324"/>
      <c r="AP42" s="324"/>
      <c r="AQ42" s="324"/>
      <c r="AR42" s="324"/>
      <c r="AS42" s="324"/>
      <c r="AT42" s="324"/>
      <c r="AU42" s="324"/>
      <c r="AV42" s="324"/>
      <c r="AW42" s="324"/>
      <c r="AX42" s="324"/>
    </row>
    <row r="43" spans="1:51" s="1" customFormat="1" ht="12" customHeight="1">
      <c r="A43" s="315"/>
      <c r="B43" s="315"/>
      <c r="C43" s="315"/>
      <c r="D43" s="315"/>
      <c r="E43" s="315"/>
      <c r="F43" s="315"/>
      <c r="G43" s="315"/>
      <c r="H43" s="315"/>
      <c r="I43" s="315"/>
      <c r="J43" s="315"/>
      <c r="K43" s="315"/>
      <c r="L43" s="142"/>
      <c r="M43" s="143"/>
      <c r="N43" s="207">
        <f>SUM(AA43,AN43)</f>
        <v>0</v>
      </c>
      <c r="O43" s="207"/>
      <c r="P43" s="207"/>
      <c r="Q43" s="207"/>
      <c r="R43" s="207"/>
      <c r="S43" s="207"/>
      <c r="T43" s="207"/>
      <c r="U43" s="207"/>
      <c r="V43" s="207"/>
      <c r="W43" s="207"/>
      <c r="X43" s="207"/>
      <c r="Y43" s="144"/>
      <c r="Z43" s="144"/>
      <c r="AA43" s="324"/>
      <c r="AB43" s="324"/>
      <c r="AC43" s="324"/>
      <c r="AD43" s="324"/>
      <c r="AE43" s="324"/>
      <c r="AF43" s="324"/>
      <c r="AG43" s="324"/>
      <c r="AH43" s="324"/>
      <c r="AI43" s="324"/>
      <c r="AJ43" s="324"/>
      <c r="AK43" s="324"/>
      <c r="AL43" s="145"/>
      <c r="AM43" s="145"/>
      <c r="AN43" s="324"/>
      <c r="AO43" s="324"/>
      <c r="AP43" s="324"/>
      <c r="AQ43" s="324"/>
      <c r="AR43" s="324"/>
      <c r="AS43" s="324"/>
      <c r="AT43" s="324"/>
      <c r="AU43" s="324"/>
      <c r="AV43" s="324"/>
      <c r="AW43" s="324"/>
      <c r="AX43" s="324"/>
    </row>
    <row r="44" spans="1:51" s="1" customFormat="1" ht="12" customHeight="1">
      <c r="A44" s="315"/>
      <c r="B44" s="315"/>
      <c r="C44" s="315"/>
      <c r="D44" s="315"/>
      <c r="E44" s="315"/>
      <c r="F44" s="315"/>
      <c r="G44" s="315"/>
      <c r="H44" s="315"/>
      <c r="I44" s="315"/>
      <c r="J44" s="315"/>
      <c r="K44" s="315"/>
      <c r="L44" s="142"/>
      <c r="M44" s="143"/>
      <c r="N44" s="207">
        <f>SUM(AA44,AN44)</f>
        <v>0</v>
      </c>
      <c r="O44" s="207"/>
      <c r="P44" s="207"/>
      <c r="Q44" s="207"/>
      <c r="R44" s="207"/>
      <c r="S44" s="207"/>
      <c r="T44" s="207"/>
      <c r="U44" s="207"/>
      <c r="V44" s="207"/>
      <c r="W44" s="207"/>
      <c r="X44" s="207"/>
      <c r="Y44" s="144"/>
      <c r="Z44" s="144"/>
      <c r="AA44" s="324"/>
      <c r="AB44" s="324"/>
      <c r="AC44" s="324"/>
      <c r="AD44" s="324"/>
      <c r="AE44" s="324"/>
      <c r="AF44" s="324"/>
      <c r="AG44" s="324"/>
      <c r="AH44" s="324"/>
      <c r="AI44" s="324"/>
      <c r="AJ44" s="324"/>
      <c r="AK44" s="324"/>
      <c r="AL44" s="145"/>
      <c r="AM44" s="145"/>
      <c r="AN44" s="324"/>
      <c r="AO44" s="324"/>
      <c r="AP44" s="324"/>
      <c r="AQ44" s="324"/>
      <c r="AR44" s="324"/>
      <c r="AS44" s="324"/>
      <c r="AT44" s="324"/>
      <c r="AU44" s="324"/>
      <c r="AV44" s="324"/>
      <c r="AW44" s="324"/>
      <c r="AX44" s="324"/>
    </row>
    <row r="45" spans="1:51" s="1" customFormat="1" ht="12" customHeight="1">
      <c r="A45" s="122" t="s">
        <v>131</v>
      </c>
      <c r="B45" s="122"/>
      <c r="C45" s="122"/>
      <c r="D45" s="122"/>
      <c r="E45" s="122"/>
      <c r="F45" s="122"/>
      <c r="G45" s="122"/>
      <c r="H45" s="122"/>
      <c r="I45" s="142"/>
      <c r="J45" s="142"/>
      <c r="K45" s="142"/>
      <c r="L45" s="142"/>
      <c r="M45" s="143"/>
      <c r="N45" s="207">
        <f>SUM(N41:N44)</f>
        <v>0</v>
      </c>
      <c r="O45" s="207"/>
      <c r="P45" s="207"/>
      <c r="Q45" s="207"/>
      <c r="R45" s="207"/>
      <c r="S45" s="207"/>
      <c r="T45" s="207"/>
      <c r="U45" s="207"/>
      <c r="V45" s="207"/>
      <c r="W45" s="207"/>
      <c r="X45" s="207"/>
      <c r="Y45" s="144"/>
      <c r="Z45" s="144"/>
      <c r="AA45" s="207">
        <f>SUM(AA41:AK44)</f>
        <v>0</v>
      </c>
      <c r="AB45" s="207"/>
      <c r="AC45" s="207"/>
      <c r="AD45" s="207"/>
      <c r="AE45" s="207"/>
      <c r="AF45" s="207"/>
      <c r="AG45" s="207"/>
      <c r="AH45" s="207"/>
      <c r="AI45" s="207"/>
      <c r="AJ45" s="207"/>
      <c r="AK45" s="207"/>
      <c r="AL45" s="145"/>
      <c r="AM45" s="145"/>
      <c r="AN45" s="207">
        <f>SUM(AN41:AX44)</f>
        <v>0</v>
      </c>
      <c r="AO45" s="207"/>
      <c r="AP45" s="207"/>
      <c r="AQ45" s="207"/>
      <c r="AR45" s="207"/>
      <c r="AS45" s="207"/>
      <c r="AT45" s="207"/>
      <c r="AU45" s="207"/>
      <c r="AV45" s="207"/>
      <c r="AW45" s="207"/>
      <c r="AX45" s="207"/>
    </row>
    <row r="46" spans="1:51" s="1" customFormat="1" ht="12" customHeight="1">
      <c r="A46" s="285" t="s">
        <v>132</v>
      </c>
      <c r="B46" s="285"/>
      <c r="C46" s="285"/>
      <c r="D46" s="323" t="s">
        <v>498</v>
      </c>
      <c r="E46" s="323"/>
      <c r="F46" s="323"/>
      <c r="G46" s="122"/>
      <c r="H46" s="114"/>
      <c r="I46" s="142"/>
      <c r="J46" s="142"/>
      <c r="K46" s="142"/>
      <c r="L46" s="142"/>
      <c r="M46" s="143"/>
      <c r="N46" s="207">
        <f>(N45*D46)</f>
        <v>0</v>
      </c>
      <c r="O46" s="207"/>
      <c r="P46" s="207"/>
      <c r="Q46" s="207"/>
      <c r="R46" s="207"/>
      <c r="S46" s="207"/>
      <c r="T46" s="207"/>
      <c r="U46" s="207"/>
      <c r="V46" s="207"/>
      <c r="W46" s="207"/>
      <c r="X46" s="207"/>
      <c r="Y46" s="144"/>
      <c r="Z46" s="144"/>
      <c r="AA46" s="207">
        <f>(AA45*D46)</f>
        <v>0</v>
      </c>
      <c r="AB46" s="207"/>
      <c r="AC46" s="207"/>
      <c r="AD46" s="207"/>
      <c r="AE46" s="207"/>
      <c r="AF46" s="207"/>
      <c r="AG46" s="207"/>
      <c r="AH46" s="207"/>
      <c r="AI46" s="207"/>
      <c r="AJ46" s="207"/>
      <c r="AK46" s="207"/>
      <c r="AL46" s="145"/>
      <c r="AM46" s="145"/>
      <c r="AN46" s="207">
        <f>(AN45*D46)</f>
        <v>0</v>
      </c>
      <c r="AO46" s="207"/>
      <c r="AP46" s="207"/>
      <c r="AQ46" s="207"/>
      <c r="AR46" s="207"/>
      <c r="AS46" s="207"/>
      <c r="AT46" s="207"/>
      <c r="AU46" s="207"/>
      <c r="AV46" s="207"/>
      <c r="AW46" s="207"/>
      <c r="AX46" s="207"/>
    </row>
    <row r="47" spans="1:51" s="1" customFormat="1" ht="12" customHeight="1">
      <c r="A47" s="138" t="s">
        <v>133</v>
      </c>
      <c r="B47" s="122"/>
      <c r="C47" s="122"/>
      <c r="D47" s="122"/>
      <c r="E47" s="122"/>
      <c r="F47" s="122"/>
      <c r="G47" s="122"/>
      <c r="H47" s="122"/>
      <c r="I47" s="142"/>
      <c r="J47" s="142"/>
      <c r="K47" s="142"/>
      <c r="L47" s="142"/>
      <c r="M47" s="143"/>
      <c r="N47" s="219">
        <f>SUM(N45:X46)</f>
        <v>0</v>
      </c>
      <c r="O47" s="219"/>
      <c r="P47" s="219"/>
      <c r="Q47" s="219"/>
      <c r="R47" s="219"/>
      <c r="S47" s="219"/>
      <c r="T47" s="219"/>
      <c r="U47" s="219"/>
      <c r="V47" s="219"/>
      <c r="W47" s="219"/>
      <c r="X47" s="219"/>
      <c r="Y47" s="144"/>
      <c r="Z47" s="144"/>
      <c r="AA47" s="219">
        <f>SUM(AA45:AK46)</f>
        <v>0</v>
      </c>
      <c r="AB47" s="219"/>
      <c r="AC47" s="219"/>
      <c r="AD47" s="219"/>
      <c r="AE47" s="219"/>
      <c r="AF47" s="219"/>
      <c r="AG47" s="219"/>
      <c r="AH47" s="219"/>
      <c r="AI47" s="219"/>
      <c r="AJ47" s="219"/>
      <c r="AK47" s="219"/>
      <c r="AL47" s="145"/>
      <c r="AM47" s="145"/>
      <c r="AN47" s="219">
        <f>SUM(AN45:AX46)</f>
        <v>0</v>
      </c>
      <c r="AO47" s="219"/>
      <c r="AP47" s="219"/>
      <c r="AQ47" s="219"/>
      <c r="AR47" s="219"/>
      <c r="AS47" s="219"/>
      <c r="AT47" s="219"/>
      <c r="AU47" s="219"/>
      <c r="AV47" s="219"/>
      <c r="AW47" s="219"/>
      <c r="AX47" s="219"/>
    </row>
    <row r="48" spans="1:51" s="1" customFormat="1" ht="12" customHeight="1">
      <c r="A48" s="122"/>
      <c r="B48" s="122"/>
      <c r="C48" s="122"/>
      <c r="D48" s="122"/>
      <c r="E48" s="122"/>
      <c r="F48" s="122"/>
      <c r="G48" s="122"/>
      <c r="H48" s="122"/>
      <c r="I48" s="142"/>
      <c r="J48" s="142"/>
      <c r="K48" s="142"/>
      <c r="L48" s="142"/>
      <c r="M48" s="131"/>
      <c r="N48" s="147"/>
      <c r="O48" s="147"/>
      <c r="P48" s="147"/>
      <c r="Q48" s="147"/>
      <c r="R48" s="147"/>
      <c r="S48" s="147"/>
      <c r="T48" s="147"/>
      <c r="U48" s="147"/>
      <c r="V48" s="147"/>
      <c r="W48" s="147"/>
      <c r="X48" s="147"/>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row>
    <row r="49" spans="1:50" s="1" customFormat="1" ht="12" customHeight="1">
      <c r="A49" s="122" t="s">
        <v>134</v>
      </c>
      <c r="B49" s="122"/>
      <c r="C49" s="122"/>
      <c r="D49" s="122"/>
      <c r="E49" s="122"/>
      <c r="F49" s="122"/>
      <c r="G49" s="122"/>
      <c r="H49" s="122"/>
      <c r="I49" s="142"/>
      <c r="J49" s="142"/>
      <c r="K49" s="142"/>
      <c r="L49" s="142"/>
      <c r="M49" s="143"/>
      <c r="N49" s="207">
        <f>SUM(AA49,AN49)</f>
        <v>0</v>
      </c>
      <c r="O49" s="207"/>
      <c r="P49" s="207"/>
      <c r="Q49" s="207"/>
      <c r="R49" s="207"/>
      <c r="S49" s="207"/>
      <c r="T49" s="207"/>
      <c r="U49" s="207"/>
      <c r="V49" s="207"/>
      <c r="W49" s="207"/>
      <c r="X49" s="207"/>
      <c r="Y49" s="144"/>
      <c r="Z49" s="144"/>
      <c r="AA49" s="324"/>
      <c r="AB49" s="324"/>
      <c r="AC49" s="324"/>
      <c r="AD49" s="324"/>
      <c r="AE49" s="324"/>
      <c r="AF49" s="324"/>
      <c r="AG49" s="324"/>
      <c r="AH49" s="324"/>
      <c r="AI49" s="324"/>
      <c r="AJ49" s="324"/>
      <c r="AK49" s="324"/>
      <c r="AL49" s="145"/>
      <c r="AM49" s="145"/>
      <c r="AN49" s="324"/>
      <c r="AO49" s="324"/>
      <c r="AP49" s="324"/>
      <c r="AQ49" s="324"/>
      <c r="AR49" s="324"/>
      <c r="AS49" s="324"/>
      <c r="AT49" s="324"/>
      <c r="AU49" s="324"/>
      <c r="AV49" s="324"/>
      <c r="AW49" s="324"/>
      <c r="AX49" s="324"/>
    </row>
    <row r="50" spans="1:50" s="1" customFormat="1" ht="12"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row>
    <row r="51" spans="1:50" s="1" customFormat="1" ht="12" customHeight="1">
      <c r="A51" s="138" t="s">
        <v>135</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row>
    <row r="52" spans="1:50" s="1" customFormat="1" ht="12" customHeight="1">
      <c r="A52" s="122" t="s">
        <v>8</v>
      </c>
      <c r="B52" s="122"/>
      <c r="C52" s="122"/>
      <c r="D52" s="122"/>
      <c r="E52" s="122"/>
      <c r="F52" s="122"/>
      <c r="G52" s="122"/>
      <c r="H52" s="122"/>
      <c r="I52" s="122"/>
      <c r="J52" s="122"/>
      <c r="K52" s="122"/>
      <c r="L52" s="122"/>
      <c r="M52" s="122"/>
      <c r="N52" s="122"/>
      <c r="O52" s="122"/>
      <c r="P52" s="122"/>
      <c r="Q52" s="122"/>
      <c r="R52" s="122"/>
      <c r="S52" s="122"/>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row>
    <row r="53" spans="1:50" s="1" customFormat="1" ht="12"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row>
    <row r="54" spans="1:50" s="1" customFormat="1" ht="12" customHeight="1">
      <c r="A54" s="316" t="s">
        <v>43</v>
      </c>
      <c r="B54" s="316"/>
      <c r="C54" s="138" t="s">
        <v>450</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38" t="s">
        <v>146</v>
      </c>
      <c r="AB54" s="122"/>
      <c r="AC54" s="154" t="s">
        <v>434</v>
      </c>
      <c r="AD54" s="154"/>
      <c r="AE54" s="154"/>
      <c r="AF54" s="154"/>
      <c r="AG54" s="154"/>
      <c r="AH54" s="154"/>
      <c r="AI54" s="154"/>
      <c r="AJ54" s="154"/>
      <c r="AK54" s="154"/>
      <c r="AL54" s="154"/>
      <c r="AM54" s="154"/>
      <c r="AN54" s="154"/>
      <c r="AO54" s="154"/>
      <c r="AP54" s="154"/>
      <c r="AQ54" s="154"/>
      <c r="AR54" s="154"/>
      <c r="AS54" s="154"/>
      <c r="AT54" s="154"/>
      <c r="AU54" s="154"/>
      <c r="AV54" s="154"/>
      <c r="AW54" s="154"/>
      <c r="AX54" s="154"/>
    </row>
    <row r="55" spans="1:50" s="1" customFormat="1" ht="12"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38"/>
      <c r="AB55" s="122"/>
      <c r="AC55" s="155" t="s">
        <v>435</v>
      </c>
      <c r="AD55" s="155"/>
      <c r="AE55" s="134"/>
      <c r="AF55" s="134"/>
      <c r="AG55" s="134"/>
      <c r="AH55" s="134"/>
      <c r="AI55" s="134"/>
      <c r="AJ55" s="122"/>
      <c r="AK55" s="122"/>
      <c r="AL55" s="122"/>
      <c r="AM55" s="122"/>
      <c r="AN55" s="122"/>
      <c r="AO55" s="122"/>
      <c r="AP55" s="122"/>
      <c r="AQ55" s="122"/>
      <c r="AR55" s="312" t="s">
        <v>11</v>
      </c>
      <c r="AS55" s="312"/>
      <c r="AT55" s="312"/>
      <c r="AU55" s="312"/>
      <c r="AV55" s="312"/>
      <c r="AW55" s="312"/>
      <c r="AX55" s="312"/>
    </row>
    <row r="56" spans="1:50" s="1" customFormat="1" ht="12" customHeight="1">
      <c r="A56" s="214" t="s">
        <v>45</v>
      </c>
      <c r="B56" s="214"/>
      <c r="C56" s="193" t="s">
        <v>306</v>
      </c>
      <c r="D56" s="193"/>
      <c r="E56" s="193"/>
      <c r="F56" s="193"/>
      <c r="G56" s="193"/>
      <c r="H56" s="193"/>
      <c r="I56" s="193"/>
      <c r="J56" s="193"/>
      <c r="K56" s="193"/>
      <c r="L56" s="193"/>
      <c r="M56" s="193"/>
      <c r="N56" s="193"/>
      <c r="O56" s="193"/>
      <c r="P56" s="193"/>
      <c r="Q56" s="193"/>
      <c r="R56" s="193"/>
      <c r="S56" s="193"/>
      <c r="T56" s="193"/>
      <c r="U56" s="193"/>
      <c r="V56" s="193"/>
      <c r="W56" s="193"/>
      <c r="X56" s="193"/>
      <c r="Y56" s="122"/>
      <c r="Z56" s="122"/>
      <c r="AA56" s="138" t="s">
        <v>147</v>
      </c>
      <c r="AB56" s="122"/>
      <c r="AC56" s="138"/>
      <c r="AD56" s="122"/>
      <c r="AE56" s="122"/>
      <c r="AF56" s="122"/>
      <c r="AG56" s="122"/>
      <c r="AH56" s="122"/>
      <c r="AI56" s="122"/>
      <c r="AJ56" s="122"/>
      <c r="AK56" s="122"/>
      <c r="AL56" s="122"/>
      <c r="AM56" s="122"/>
      <c r="AN56" s="311" t="s">
        <v>119</v>
      </c>
      <c r="AO56" s="311"/>
      <c r="AP56" s="311"/>
      <c r="AQ56" s="156"/>
      <c r="AR56" s="311" t="s">
        <v>37</v>
      </c>
      <c r="AS56" s="311"/>
      <c r="AT56" s="311"/>
      <c r="AU56" s="156"/>
      <c r="AV56" s="311" t="s">
        <v>38</v>
      </c>
      <c r="AW56" s="311"/>
      <c r="AX56" s="311"/>
    </row>
    <row r="57" spans="1:50" s="1" customFormat="1" ht="12" customHeight="1">
      <c r="A57" s="31"/>
      <c r="B57" s="13"/>
      <c r="C57" s="193"/>
      <c r="D57" s="193"/>
      <c r="E57" s="193"/>
      <c r="F57" s="193"/>
      <c r="G57" s="193"/>
      <c r="H57" s="193"/>
      <c r="I57" s="193"/>
      <c r="J57" s="193"/>
      <c r="K57" s="193"/>
      <c r="L57" s="193"/>
      <c r="M57" s="193"/>
      <c r="N57" s="193"/>
      <c r="O57" s="193"/>
      <c r="P57" s="193"/>
      <c r="Q57" s="193"/>
      <c r="R57" s="193"/>
      <c r="S57" s="193"/>
      <c r="T57" s="193"/>
      <c r="U57" s="193"/>
      <c r="V57" s="193"/>
      <c r="W57" s="193"/>
      <c r="X57" s="193"/>
      <c r="Y57" s="151"/>
      <c r="Z57" s="151"/>
      <c r="AA57" s="152" t="s">
        <v>12</v>
      </c>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row>
    <row r="58" spans="1:50" s="1" customFormat="1" ht="12" customHeight="1">
      <c r="A58" s="7"/>
      <c r="B58" s="7"/>
      <c r="C58" s="53"/>
      <c r="D58" s="53"/>
      <c r="E58" s="53"/>
      <c r="F58" s="53"/>
      <c r="G58" s="53"/>
      <c r="H58" s="53"/>
      <c r="I58" s="53"/>
      <c r="J58" s="53"/>
      <c r="K58" s="53"/>
      <c r="L58" s="53"/>
      <c r="M58" s="53"/>
      <c r="N58" s="53"/>
      <c r="O58" s="53"/>
      <c r="P58" s="53"/>
      <c r="Q58" s="53"/>
      <c r="R58" s="53"/>
      <c r="S58" s="53"/>
      <c r="T58" s="53"/>
      <c r="U58" s="53"/>
      <c r="V58" s="53"/>
      <c r="W58" s="53"/>
      <c r="X58" s="53"/>
      <c r="Y58" s="122"/>
      <c r="Z58" s="122"/>
      <c r="AA58" s="5" t="s">
        <v>225</v>
      </c>
      <c r="AB58" s="289" t="s">
        <v>82</v>
      </c>
      <c r="AC58" s="289"/>
      <c r="AD58" s="289"/>
      <c r="AE58" s="289"/>
      <c r="AF58" s="289"/>
      <c r="AG58" s="289"/>
      <c r="AH58" s="289"/>
      <c r="AI58" s="289"/>
      <c r="AJ58" s="289"/>
      <c r="AK58" s="289"/>
      <c r="AL58" s="289"/>
      <c r="AM58" s="289"/>
      <c r="AN58" s="148"/>
      <c r="AO58" s="148"/>
      <c r="AP58" s="148"/>
      <c r="AQ58" s="124"/>
      <c r="AR58" s="124"/>
      <c r="AS58" s="124"/>
      <c r="AT58" s="124"/>
      <c r="AU58" s="124"/>
      <c r="AV58" s="124"/>
      <c r="AW58" s="124"/>
      <c r="AX58" s="124"/>
    </row>
    <row r="59" spans="1:50" s="1" customFormat="1" ht="12" customHeight="1">
      <c r="A59" s="24" t="s">
        <v>44</v>
      </c>
      <c r="B59" s="13"/>
      <c r="C59" s="193" t="s">
        <v>295</v>
      </c>
      <c r="D59" s="193"/>
      <c r="E59" s="193"/>
      <c r="F59" s="193"/>
      <c r="G59" s="193"/>
      <c r="H59" s="193"/>
      <c r="I59" s="193"/>
      <c r="J59" s="193"/>
      <c r="K59" s="193"/>
      <c r="L59" s="193"/>
      <c r="M59" s="193"/>
      <c r="N59" s="193"/>
      <c r="O59" s="193"/>
      <c r="P59" s="193"/>
      <c r="Q59" s="193"/>
      <c r="R59" s="193"/>
      <c r="S59" s="193"/>
      <c r="T59" s="193"/>
      <c r="U59" s="193"/>
      <c r="V59" s="193"/>
      <c r="W59" s="193"/>
      <c r="X59" s="193"/>
      <c r="Y59" s="122"/>
      <c r="Z59" s="122"/>
      <c r="AA59" s="5"/>
      <c r="AB59" s="289"/>
      <c r="AC59" s="289"/>
      <c r="AD59" s="289"/>
      <c r="AE59" s="289"/>
      <c r="AF59" s="289"/>
      <c r="AG59" s="289"/>
      <c r="AH59" s="289"/>
      <c r="AI59" s="289"/>
      <c r="AJ59" s="289"/>
      <c r="AK59" s="289"/>
      <c r="AL59" s="289"/>
      <c r="AM59" s="289"/>
      <c r="AN59" s="148"/>
      <c r="AO59" s="148"/>
      <c r="AP59" s="148"/>
      <c r="AQ59" s="124"/>
      <c r="AR59" s="124"/>
      <c r="AS59" s="124"/>
      <c r="AT59" s="124"/>
      <c r="AU59" s="124"/>
      <c r="AV59" s="124"/>
      <c r="AW59" s="124"/>
      <c r="AX59" s="124"/>
    </row>
    <row r="60" spans="1:50" s="1" customFormat="1" ht="12" customHeight="1">
      <c r="A60" s="24"/>
      <c r="B60" s="13"/>
      <c r="C60" s="193"/>
      <c r="D60" s="193"/>
      <c r="E60" s="193"/>
      <c r="F60" s="193"/>
      <c r="G60" s="193"/>
      <c r="H60" s="193"/>
      <c r="I60" s="193"/>
      <c r="J60" s="193"/>
      <c r="K60" s="193"/>
      <c r="L60" s="193"/>
      <c r="M60" s="193"/>
      <c r="N60" s="193"/>
      <c r="O60" s="193"/>
      <c r="P60" s="193"/>
      <c r="Q60" s="193"/>
      <c r="R60" s="193"/>
      <c r="S60" s="193"/>
      <c r="T60" s="193"/>
      <c r="U60" s="193"/>
      <c r="V60" s="193"/>
      <c r="W60" s="193"/>
      <c r="X60" s="193"/>
      <c r="Y60" s="122"/>
      <c r="Z60" s="122"/>
      <c r="AA60" s="122"/>
      <c r="AB60" s="289"/>
      <c r="AC60" s="289"/>
      <c r="AD60" s="289"/>
      <c r="AE60" s="289"/>
      <c r="AF60" s="289"/>
      <c r="AG60" s="289"/>
      <c r="AH60" s="289"/>
      <c r="AI60" s="289"/>
      <c r="AJ60" s="289"/>
      <c r="AK60" s="289"/>
      <c r="AL60" s="289"/>
      <c r="AM60" s="289"/>
      <c r="AN60" s="313">
        <v>0.04</v>
      </c>
      <c r="AO60" s="313"/>
      <c r="AP60" s="313"/>
      <c r="AQ60" s="124"/>
      <c r="AR60" s="291"/>
      <c r="AS60" s="291"/>
      <c r="AT60" s="291"/>
      <c r="AU60" s="157"/>
      <c r="AV60" s="291"/>
      <c r="AW60" s="291"/>
      <c r="AX60" s="291"/>
    </row>
    <row r="61" spans="1:50" s="1" customFormat="1" ht="12"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122"/>
      <c r="Z61" s="122"/>
      <c r="AA61" s="5" t="s">
        <v>225</v>
      </c>
      <c r="AB61" s="289" t="s">
        <v>39</v>
      </c>
      <c r="AC61" s="289"/>
      <c r="AD61" s="289"/>
      <c r="AE61" s="289"/>
      <c r="AF61" s="289"/>
      <c r="AG61" s="289"/>
      <c r="AH61" s="289"/>
      <c r="AI61" s="289"/>
      <c r="AJ61" s="289"/>
      <c r="AK61" s="289"/>
      <c r="AL61" s="289"/>
      <c r="AM61" s="289"/>
      <c r="AN61" s="158"/>
      <c r="AO61" s="158"/>
      <c r="AP61" s="158"/>
      <c r="AQ61" s="122"/>
      <c r="AR61" s="159"/>
      <c r="AS61" s="159"/>
      <c r="AT61" s="159"/>
      <c r="AU61" s="159"/>
      <c r="AV61" s="159"/>
      <c r="AW61" s="159"/>
      <c r="AX61" s="159"/>
    </row>
    <row r="62" spans="1:50" s="1" customFormat="1" ht="12" customHeight="1">
      <c r="A62" s="150"/>
      <c r="B62" s="150"/>
      <c r="C62" s="150"/>
      <c r="D62" s="151"/>
      <c r="E62" s="151"/>
      <c r="F62" s="151"/>
      <c r="G62" s="151"/>
      <c r="H62" s="151"/>
      <c r="I62" s="151"/>
      <c r="J62" s="151"/>
      <c r="K62" s="151"/>
      <c r="L62" s="151"/>
      <c r="M62" s="151"/>
      <c r="N62" s="151"/>
      <c r="O62" s="151"/>
      <c r="P62" s="151"/>
      <c r="Q62" s="151"/>
      <c r="R62" s="151"/>
      <c r="S62" s="151"/>
      <c r="T62" s="151"/>
      <c r="U62" s="151"/>
      <c r="V62" s="151"/>
      <c r="W62" s="151"/>
      <c r="X62" s="151"/>
      <c r="Y62" s="122"/>
      <c r="Z62" s="122"/>
      <c r="AA62" s="122"/>
      <c r="AB62" s="289"/>
      <c r="AC62" s="289"/>
      <c r="AD62" s="289"/>
      <c r="AE62" s="289"/>
      <c r="AF62" s="289"/>
      <c r="AG62" s="289"/>
      <c r="AH62" s="289"/>
      <c r="AI62" s="289"/>
      <c r="AJ62" s="289"/>
      <c r="AK62" s="289"/>
      <c r="AL62" s="289"/>
      <c r="AM62" s="289"/>
      <c r="AN62" s="313">
        <v>0.08</v>
      </c>
      <c r="AO62" s="313"/>
      <c r="AP62" s="313"/>
      <c r="AQ62" s="122"/>
      <c r="AR62" s="291"/>
      <c r="AS62" s="291"/>
      <c r="AT62" s="291"/>
      <c r="AU62" s="159"/>
      <c r="AV62" s="291"/>
      <c r="AW62" s="291"/>
      <c r="AX62" s="291"/>
    </row>
    <row r="63" spans="1:50" s="1" customFormat="1" ht="12" customHeight="1">
      <c r="A63" s="112" t="s">
        <v>46</v>
      </c>
      <c r="B63" s="122"/>
      <c r="C63" s="138" t="s">
        <v>205</v>
      </c>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52" t="s">
        <v>148</v>
      </c>
      <c r="AB63" s="122"/>
      <c r="AC63" s="122"/>
      <c r="AD63" s="122"/>
      <c r="AE63" s="122"/>
      <c r="AF63" s="122"/>
      <c r="AG63" s="122"/>
      <c r="AH63" s="122"/>
      <c r="AI63" s="122"/>
      <c r="AJ63" s="122"/>
      <c r="AK63" s="122"/>
      <c r="AL63" s="122"/>
      <c r="AM63" s="122"/>
      <c r="AN63" s="160"/>
      <c r="AO63" s="160"/>
      <c r="AP63" s="160"/>
      <c r="AQ63" s="122"/>
      <c r="AR63" s="159"/>
      <c r="AS63" s="159"/>
      <c r="AT63" s="159"/>
      <c r="AU63" s="159"/>
      <c r="AV63" s="159"/>
      <c r="AW63" s="159"/>
      <c r="AX63" s="159"/>
    </row>
    <row r="64" spans="1:50" s="1" customFormat="1" ht="12" customHeight="1">
      <c r="A64" s="289" t="s">
        <v>433</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122"/>
      <c r="Z64" s="122"/>
      <c r="AA64" s="5" t="s">
        <v>225</v>
      </c>
      <c r="AB64" s="122" t="s">
        <v>25</v>
      </c>
      <c r="AC64" s="122"/>
      <c r="AD64" s="122"/>
      <c r="AE64" s="122"/>
      <c r="AF64" s="122"/>
      <c r="AG64" s="122"/>
      <c r="AH64" s="122"/>
      <c r="AI64" s="122"/>
      <c r="AJ64" s="122"/>
      <c r="AK64" s="122"/>
      <c r="AL64" s="122"/>
      <c r="AM64" s="122"/>
      <c r="AN64" s="292">
        <v>0.1</v>
      </c>
      <c r="AO64" s="292"/>
      <c r="AP64" s="292"/>
      <c r="AQ64" s="122"/>
      <c r="AR64" s="305"/>
      <c r="AS64" s="305"/>
      <c r="AT64" s="305"/>
      <c r="AU64" s="159"/>
      <c r="AV64" s="305"/>
      <c r="AW64" s="305"/>
      <c r="AX64" s="305"/>
    </row>
    <row r="65" spans="1:50" s="1" customFormat="1" ht="12" customHeight="1">
      <c r="A65" s="289"/>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122"/>
      <c r="Z65" s="122"/>
      <c r="AA65" s="5" t="s">
        <v>225</v>
      </c>
      <c r="AB65" s="122" t="s">
        <v>26</v>
      </c>
      <c r="AC65" s="122"/>
      <c r="AD65" s="122"/>
      <c r="AE65" s="122"/>
      <c r="AF65" s="122"/>
      <c r="AG65" s="122"/>
      <c r="AH65" s="122"/>
      <c r="AI65" s="122"/>
      <c r="AJ65" s="122"/>
      <c r="AK65" s="122"/>
      <c r="AL65" s="122"/>
      <c r="AM65" s="122"/>
      <c r="AN65" s="292">
        <v>0.04</v>
      </c>
      <c r="AO65" s="292"/>
      <c r="AP65" s="292"/>
      <c r="AQ65" s="122"/>
      <c r="AR65" s="310"/>
      <c r="AS65" s="310"/>
      <c r="AT65" s="310"/>
      <c r="AU65" s="159"/>
      <c r="AV65" s="310"/>
      <c r="AW65" s="310"/>
      <c r="AX65" s="310"/>
    </row>
    <row r="66" spans="1:50" s="1" customFormat="1" ht="12"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5" t="s">
        <v>225</v>
      </c>
      <c r="AB66" s="122" t="s">
        <v>27</v>
      </c>
      <c r="AC66" s="122"/>
      <c r="AD66" s="122"/>
      <c r="AE66" s="122"/>
      <c r="AF66" s="122"/>
      <c r="AG66" s="122"/>
      <c r="AH66" s="122"/>
      <c r="AI66" s="122"/>
      <c r="AJ66" s="122"/>
      <c r="AK66" s="122"/>
      <c r="AL66" s="122"/>
      <c r="AM66" s="122"/>
      <c r="AN66" s="292">
        <v>0.04</v>
      </c>
      <c r="AO66" s="292"/>
      <c r="AP66" s="292"/>
      <c r="AQ66" s="122"/>
      <c r="AR66" s="310"/>
      <c r="AS66" s="310"/>
      <c r="AT66" s="310"/>
      <c r="AU66" s="159"/>
      <c r="AV66" s="310"/>
      <c r="AW66" s="310"/>
      <c r="AX66" s="310"/>
    </row>
    <row r="67" spans="1:50" s="1" customFormat="1" ht="12" customHeight="1">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52" t="s">
        <v>48</v>
      </c>
      <c r="AB67" s="122"/>
      <c r="AC67" s="122"/>
      <c r="AD67" s="122"/>
      <c r="AE67" s="122"/>
      <c r="AF67" s="122"/>
      <c r="AG67" s="122"/>
      <c r="AH67" s="122"/>
      <c r="AI67" s="122"/>
      <c r="AJ67" s="122"/>
      <c r="AK67" s="122"/>
      <c r="AL67" s="122"/>
      <c r="AM67" s="122"/>
      <c r="AN67" s="160"/>
      <c r="AO67" s="160"/>
      <c r="AP67" s="160"/>
      <c r="AQ67" s="122"/>
      <c r="AR67" s="159"/>
      <c r="AS67" s="159"/>
      <c r="AT67" s="159"/>
      <c r="AU67" s="159"/>
      <c r="AV67" s="159"/>
      <c r="AW67" s="159"/>
      <c r="AX67" s="159"/>
    </row>
    <row r="68" spans="1:50" s="1" customFormat="1" ht="12"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5" t="s">
        <v>225</v>
      </c>
      <c r="AB68" s="289" t="s">
        <v>68</v>
      </c>
      <c r="AC68" s="289"/>
      <c r="AD68" s="289"/>
      <c r="AE68" s="289"/>
      <c r="AF68" s="289"/>
      <c r="AG68" s="289"/>
      <c r="AH68" s="289"/>
      <c r="AI68" s="289"/>
      <c r="AJ68" s="289"/>
      <c r="AK68" s="289"/>
      <c r="AL68" s="289"/>
      <c r="AM68" s="289"/>
      <c r="AN68" s="160"/>
      <c r="AO68" s="160"/>
      <c r="AP68" s="160"/>
      <c r="AQ68" s="122"/>
      <c r="AR68" s="159"/>
      <c r="AS68" s="159"/>
      <c r="AT68" s="159"/>
      <c r="AU68" s="159"/>
      <c r="AV68" s="159"/>
      <c r="AW68" s="159"/>
      <c r="AX68" s="159"/>
    </row>
    <row r="69" spans="1:50" s="1" customFormat="1" ht="12"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5"/>
      <c r="AB69" s="289"/>
      <c r="AC69" s="289"/>
      <c r="AD69" s="289"/>
      <c r="AE69" s="289"/>
      <c r="AF69" s="289"/>
      <c r="AG69" s="289"/>
      <c r="AH69" s="289"/>
      <c r="AI69" s="289"/>
      <c r="AJ69" s="289"/>
      <c r="AK69" s="289"/>
      <c r="AL69" s="289"/>
      <c r="AM69" s="289"/>
      <c r="AN69" s="292">
        <v>2.5000000000000001E-2</v>
      </c>
      <c r="AO69" s="292"/>
      <c r="AP69" s="292"/>
      <c r="AQ69" s="122"/>
      <c r="AR69" s="291"/>
      <c r="AS69" s="291"/>
      <c r="AT69" s="291"/>
      <c r="AU69" s="159"/>
      <c r="AV69" s="291"/>
      <c r="AW69" s="291"/>
      <c r="AX69" s="291"/>
    </row>
    <row r="70" spans="1:50" s="1" customFormat="1" ht="12"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38" t="s">
        <v>13</v>
      </c>
      <c r="AB70" s="122"/>
      <c r="AC70" s="122"/>
      <c r="AD70" s="122"/>
      <c r="AE70" s="122"/>
      <c r="AF70" s="122"/>
      <c r="AG70" s="122"/>
      <c r="AH70" s="122"/>
      <c r="AI70" s="122"/>
      <c r="AJ70" s="122"/>
      <c r="AK70" s="122"/>
      <c r="AL70" s="122"/>
      <c r="AM70" s="122"/>
      <c r="AN70" s="160"/>
      <c r="AO70" s="160"/>
      <c r="AP70" s="160"/>
      <c r="AQ70" s="122"/>
      <c r="AR70" s="159"/>
      <c r="AS70" s="159"/>
      <c r="AT70" s="159"/>
      <c r="AU70" s="159"/>
      <c r="AV70" s="159"/>
      <c r="AW70" s="159"/>
      <c r="AX70" s="159"/>
    </row>
    <row r="71" spans="1:50" s="1" customFormat="1" ht="12" customHeight="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5" t="s">
        <v>225</v>
      </c>
      <c r="AB71" s="122" t="s">
        <v>28</v>
      </c>
      <c r="AC71" s="122"/>
      <c r="AD71" s="122"/>
      <c r="AE71" s="122"/>
      <c r="AF71" s="122"/>
      <c r="AG71" s="122"/>
      <c r="AH71" s="122"/>
      <c r="AI71" s="122"/>
      <c r="AJ71" s="122"/>
      <c r="AK71" s="122"/>
      <c r="AL71" s="122"/>
      <c r="AM71" s="122"/>
      <c r="AN71" s="292">
        <v>0.1</v>
      </c>
      <c r="AO71" s="292"/>
      <c r="AP71" s="292"/>
      <c r="AQ71" s="122"/>
      <c r="AR71" s="291"/>
      <c r="AS71" s="291"/>
      <c r="AT71" s="291"/>
      <c r="AU71" s="159"/>
      <c r="AV71" s="291"/>
      <c r="AW71" s="291"/>
      <c r="AX71" s="291"/>
    </row>
    <row r="72" spans="1:50" s="1" customFormat="1" ht="12"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5" t="s">
        <v>225</v>
      </c>
      <c r="AB72" s="289" t="s">
        <v>223</v>
      </c>
      <c r="AC72" s="289"/>
      <c r="AD72" s="289"/>
      <c r="AE72" s="289"/>
      <c r="AF72" s="289"/>
      <c r="AG72" s="289"/>
      <c r="AH72" s="289"/>
      <c r="AI72" s="289"/>
      <c r="AJ72" s="289"/>
      <c r="AK72" s="289"/>
      <c r="AL72" s="289"/>
      <c r="AM72" s="289"/>
      <c r="AN72" s="160"/>
      <c r="AO72" s="160"/>
      <c r="AP72" s="160"/>
      <c r="AQ72" s="122"/>
      <c r="AR72" s="159"/>
      <c r="AS72" s="159"/>
      <c r="AT72" s="159"/>
      <c r="AU72" s="159"/>
      <c r="AV72" s="159"/>
      <c r="AW72" s="159"/>
      <c r="AX72" s="159"/>
    </row>
    <row r="73" spans="1:50" s="1" customFormat="1" ht="12" customHeight="1">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289"/>
      <c r="AC73" s="289"/>
      <c r="AD73" s="289"/>
      <c r="AE73" s="289"/>
      <c r="AF73" s="289"/>
      <c r="AG73" s="289"/>
      <c r="AH73" s="289"/>
      <c r="AI73" s="289"/>
      <c r="AJ73" s="289"/>
      <c r="AK73" s="289"/>
      <c r="AL73" s="289"/>
      <c r="AM73" s="289"/>
      <c r="AN73" s="292">
        <v>0.08</v>
      </c>
      <c r="AO73" s="292"/>
      <c r="AP73" s="292"/>
      <c r="AQ73" s="122"/>
      <c r="AR73" s="291"/>
      <c r="AS73" s="291"/>
      <c r="AT73" s="291"/>
      <c r="AU73" s="159"/>
      <c r="AV73" s="291"/>
      <c r="AW73" s="291"/>
      <c r="AX73" s="291"/>
    </row>
    <row r="74" spans="1:50" s="1" customFormat="1" ht="12"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55"/>
      <c r="AB74" s="155"/>
      <c r="AC74" s="138"/>
      <c r="AD74" s="122"/>
      <c r="AE74" s="122"/>
      <c r="AF74" s="122"/>
      <c r="AG74" s="122"/>
      <c r="AH74" s="122"/>
      <c r="AI74" s="122"/>
      <c r="AJ74" s="122"/>
      <c r="AK74" s="122"/>
      <c r="AL74" s="122"/>
      <c r="AM74" s="122"/>
      <c r="AN74" s="122"/>
      <c r="AO74" s="122"/>
      <c r="AP74" s="122"/>
      <c r="AQ74" s="122"/>
      <c r="AR74" s="122"/>
      <c r="AS74" s="122"/>
      <c r="AT74" s="122"/>
      <c r="AU74" s="122"/>
      <c r="AV74" s="122"/>
      <c r="AW74" s="122"/>
      <c r="AX74" s="122"/>
    </row>
    <row r="75" spans="1:50" s="1" customFormat="1" ht="12" customHeight="1">
      <c r="A75" s="192"/>
      <c r="B75" s="192"/>
      <c r="C75" s="192"/>
      <c r="D75" s="192" t="s">
        <v>449</v>
      </c>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296"/>
      <c r="AU75" s="296"/>
      <c r="AV75" s="296"/>
      <c r="AW75" s="296"/>
      <c r="AX75" s="296"/>
    </row>
    <row r="76" spans="1:50" s="1" customFormat="1" ht="12"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1:50" s="1" customFormat="1" ht="12" customHeight="1">
      <c r="A77" s="138" t="s">
        <v>14</v>
      </c>
      <c r="B77" s="122"/>
      <c r="C77" s="122"/>
      <c r="D77" s="122"/>
      <c r="E77" s="122"/>
      <c r="F77" s="122"/>
      <c r="G77" s="122"/>
      <c r="H77" s="122"/>
      <c r="I77" s="122"/>
      <c r="J77" s="122"/>
      <c r="K77" s="122"/>
      <c r="L77" s="122"/>
      <c r="M77" s="122"/>
      <c r="N77" s="113"/>
      <c r="O77" s="113"/>
      <c r="P77" s="160"/>
      <c r="Q77" s="122"/>
      <c r="R77" s="159"/>
      <c r="S77" s="159"/>
      <c r="T77" s="159"/>
      <c r="U77" s="159"/>
      <c r="V77" s="159"/>
      <c r="W77" s="159"/>
      <c r="X77" s="159"/>
      <c r="Y77" s="122"/>
      <c r="Z77" s="122"/>
      <c r="AA77" s="138" t="s">
        <v>19</v>
      </c>
      <c r="AB77" s="153"/>
      <c r="AC77" s="138" t="s">
        <v>159</v>
      </c>
      <c r="AD77" s="153"/>
      <c r="AE77" s="153"/>
      <c r="AF77" s="153"/>
      <c r="AG77" s="153"/>
      <c r="AH77" s="153"/>
      <c r="AI77" s="153"/>
      <c r="AJ77" s="153"/>
      <c r="AK77" s="153"/>
      <c r="AL77" s="153"/>
      <c r="AM77" s="153"/>
      <c r="AN77" s="153"/>
      <c r="AO77" s="153"/>
      <c r="AP77" s="153"/>
      <c r="AQ77" s="153"/>
      <c r="AR77" s="153"/>
      <c r="AS77" s="153"/>
      <c r="AT77" s="153"/>
      <c r="AU77" s="153"/>
      <c r="AV77" s="153"/>
      <c r="AW77" s="153"/>
      <c r="AX77" s="153"/>
    </row>
    <row r="78" spans="1:50" s="1" customFormat="1" ht="12" customHeight="1">
      <c r="A78" s="152" t="s">
        <v>15</v>
      </c>
      <c r="B78" s="122"/>
      <c r="C78" s="122"/>
      <c r="D78" s="122"/>
      <c r="E78" s="122"/>
      <c r="F78" s="122"/>
      <c r="G78" s="122"/>
      <c r="H78" s="122"/>
      <c r="I78" s="122"/>
      <c r="J78" s="122"/>
      <c r="K78" s="122"/>
      <c r="L78" s="122"/>
      <c r="M78" s="122"/>
      <c r="N78" s="113"/>
      <c r="O78" s="113"/>
      <c r="P78" s="160"/>
      <c r="Q78" s="122"/>
      <c r="R78" s="159"/>
      <c r="S78" s="159"/>
      <c r="T78" s="159"/>
      <c r="U78" s="159"/>
      <c r="V78" s="159"/>
      <c r="W78" s="159"/>
      <c r="X78" s="159"/>
      <c r="Y78" s="122"/>
      <c r="Z78" s="122"/>
      <c r="AA78" s="175"/>
      <c r="AB78" s="175"/>
      <c r="AC78" s="188" t="s">
        <v>483</v>
      </c>
      <c r="AD78" s="188"/>
      <c r="AE78" s="188"/>
      <c r="AF78" s="188"/>
      <c r="AG78" s="188"/>
      <c r="AH78" s="188"/>
      <c r="AI78" s="188"/>
      <c r="AJ78" s="188"/>
      <c r="AK78" s="188"/>
      <c r="AL78" s="188"/>
      <c r="AM78" s="188"/>
      <c r="AN78" s="188"/>
      <c r="AO78" s="188"/>
      <c r="AP78" s="188"/>
      <c r="AQ78" s="188"/>
      <c r="AR78" s="188"/>
      <c r="AS78" s="188"/>
      <c r="AT78" s="188"/>
      <c r="AU78" s="188"/>
      <c r="AV78" s="188"/>
      <c r="AW78" s="188"/>
      <c r="AX78" s="188"/>
    </row>
    <row r="79" spans="1:50" s="1" customFormat="1" ht="12" customHeight="1">
      <c r="A79" s="5" t="s">
        <v>225</v>
      </c>
      <c r="B79" s="122" t="s">
        <v>149</v>
      </c>
      <c r="C79" s="122"/>
      <c r="D79" s="122"/>
      <c r="E79" s="122"/>
      <c r="F79" s="122"/>
      <c r="G79" s="122"/>
      <c r="H79" s="122"/>
      <c r="I79" s="122"/>
      <c r="J79" s="122"/>
      <c r="K79" s="122"/>
      <c r="L79" s="122"/>
      <c r="M79" s="122"/>
      <c r="N79" s="292">
        <v>0.15</v>
      </c>
      <c r="O79" s="292"/>
      <c r="P79" s="292"/>
      <c r="Q79" s="122"/>
      <c r="R79" s="305"/>
      <c r="S79" s="305"/>
      <c r="T79" s="305"/>
      <c r="U79" s="159"/>
      <c r="V79" s="305"/>
      <c r="W79" s="305"/>
      <c r="X79" s="305"/>
      <c r="Y79" s="122"/>
      <c r="Z79" s="122"/>
      <c r="AA79" s="175"/>
      <c r="AB79" s="175"/>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row>
    <row r="80" spans="1:50" s="1" customFormat="1" ht="12" customHeight="1">
      <c r="A80" s="5" t="s">
        <v>225</v>
      </c>
      <c r="B80" s="122" t="s">
        <v>150</v>
      </c>
      <c r="C80" s="122"/>
      <c r="D80" s="122"/>
      <c r="E80" s="122"/>
      <c r="F80" s="122"/>
      <c r="G80" s="122"/>
      <c r="H80" s="122"/>
      <c r="I80" s="122"/>
      <c r="J80" s="122"/>
      <c r="K80" s="122"/>
      <c r="L80" s="122"/>
      <c r="M80" s="122"/>
      <c r="N80" s="292">
        <v>0.01</v>
      </c>
      <c r="O80" s="292"/>
      <c r="P80" s="292"/>
      <c r="Q80" s="122"/>
      <c r="R80" s="305"/>
      <c r="S80" s="305"/>
      <c r="T80" s="305"/>
      <c r="U80" s="159"/>
      <c r="V80" s="305"/>
      <c r="W80" s="305"/>
      <c r="X80" s="305"/>
      <c r="Y80" s="122"/>
      <c r="Z80" s="122"/>
      <c r="AA80" s="153"/>
      <c r="AB80" s="153"/>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row>
    <row r="81" spans="1:50" s="1" customFormat="1" ht="12" customHeight="1">
      <c r="A81" s="152" t="s">
        <v>151</v>
      </c>
      <c r="B81" s="122"/>
      <c r="C81" s="122"/>
      <c r="D81" s="122"/>
      <c r="E81" s="122"/>
      <c r="F81" s="122"/>
      <c r="G81" s="122"/>
      <c r="H81" s="122"/>
      <c r="I81" s="122"/>
      <c r="J81" s="122"/>
      <c r="K81" s="122"/>
      <c r="L81" s="122"/>
      <c r="M81" s="122"/>
      <c r="N81" s="113"/>
      <c r="O81" s="113"/>
      <c r="P81" s="160"/>
      <c r="Q81" s="122"/>
      <c r="R81" s="159"/>
      <c r="S81" s="159"/>
      <c r="T81" s="159"/>
      <c r="U81" s="159"/>
      <c r="V81" s="159"/>
      <c r="W81" s="159"/>
      <c r="X81" s="159"/>
      <c r="Y81" s="122"/>
      <c r="Z81" s="122"/>
      <c r="AA81" s="153"/>
      <c r="AB81" s="153"/>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row>
    <row r="82" spans="1:50" s="1" customFormat="1" ht="12" customHeight="1">
      <c r="A82" s="5" t="s">
        <v>225</v>
      </c>
      <c r="B82" s="122" t="s">
        <v>29</v>
      </c>
      <c r="C82" s="122"/>
      <c r="D82" s="122"/>
      <c r="E82" s="122"/>
      <c r="F82" s="122"/>
      <c r="G82" s="122"/>
      <c r="H82" s="122"/>
      <c r="I82" s="122"/>
      <c r="J82" s="122"/>
      <c r="K82" s="122"/>
      <c r="L82" s="122"/>
      <c r="M82" s="122"/>
      <c r="N82" s="292">
        <v>0.06</v>
      </c>
      <c r="O82" s="292"/>
      <c r="P82" s="292"/>
      <c r="Q82" s="122"/>
      <c r="R82" s="291"/>
      <c r="S82" s="291"/>
      <c r="T82" s="291"/>
      <c r="U82" s="159"/>
      <c r="V82" s="291"/>
      <c r="W82" s="291"/>
      <c r="X82" s="291"/>
      <c r="Y82" s="122"/>
      <c r="Z82" s="122"/>
      <c r="AA82" s="153"/>
      <c r="AB82" s="153"/>
      <c r="AC82" s="179" t="s">
        <v>467</v>
      </c>
      <c r="AD82" s="153"/>
      <c r="AE82" s="153"/>
      <c r="AF82" s="153"/>
      <c r="AG82" s="153"/>
      <c r="AH82" s="153"/>
      <c r="AI82" s="153"/>
      <c r="AJ82" s="153"/>
      <c r="AK82" s="153"/>
      <c r="AL82" s="153"/>
      <c r="AM82" s="153"/>
      <c r="AN82" s="153"/>
      <c r="AO82" s="153"/>
      <c r="AP82" s="153"/>
      <c r="AQ82" s="153"/>
      <c r="AR82" s="153"/>
      <c r="AS82" s="153"/>
      <c r="AT82" s="153"/>
      <c r="AU82" s="153"/>
      <c r="AV82" s="153"/>
      <c r="AW82" s="153"/>
      <c r="AX82" s="153"/>
    </row>
    <row r="83" spans="1:50" s="1" customFormat="1" ht="12" customHeight="1">
      <c r="A83" s="5" t="s">
        <v>225</v>
      </c>
      <c r="B83" s="289" t="s">
        <v>83</v>
      </c>
      <c r="C83" s="289"/>
      <c r="D83" s="289"/>
      <c r="E83" s="289"/>
      <c r="F83" s="289"/>
      <c r="G83" s="289"/>
      <c r="H83" s="289"/>
      <c r="I83" s="289"/>
      <c r="J83" s="289"/>
      <c r="K83" s="289"/>
      <c r="L83" s="289"/>
      <c r="M83" s="289"/>
      <c r="N83" s="161"/>
      <c r="O83" s="161"/>
      <c r="P83" s="162"/>
      <c r="Q83" s="122"/>
      <c r="R83" s="159"/>
      <c r="S83" s="159"/>
      <c r="T83" s="159"/>
      <c r="U83" s="159"/>
      <c r="V83" s="159"/>
      <c r="W83" s="159"/>
      <c r="X83" s="159"/>
      <c r="Y83" s="122"/>
      <c r="Z83" s="122"/>
      <c r="AA83" s="152" t="s">
        <v>12</v>
      </c>
      <c r="AB83" s="153"/>
      <c r="AC83" s="153"/>
      <c r="AD83" s="153"/>
      <c r="AE83" s="153"/>
      <c r="AF83" s="153"/>
      <c r="AG83" s="153"/>
      <c r="AH83" s="153"/>
      <c r="AI83" s="153"/>
      <c r="AJ83" s="153"/>
      <c r="AK83" s="153"/>
      <c r="AL83" s="153"/>
      <c r="AM83" s="153"/>
      <c r="AN83" s="153"/>
      <c r="AO83" s="153"/>
      <c r="AP83" s="153"/>
      <c r="AQ83" s="153"/>
      <c r="AR83" s="153"/>
      <c r="AS83" s="153"/>
      <c r="AT83" s="168"/>
      <c r="AU83" s="168"/>
      <c r="AV83" s="153"/>
      <c r="AW83" s="168"/>
      <c r="AX83" s="168"/>
    </row>
    <row r="84" spans="1:50" s="1" customFormat="1" ht="12" customHeight="1">
      <c r="A84" s="122"/>
      <c r="B84" s="289"/>
      <c r="C84" s="289"/>
      <c r="D84" s="289"/>
      <c r="E84" s="289"/>
      <c r="F84" s="289"/>
      <c r="G84" s="289"/>
      <c r="H84" s="289"/>
      <c r="I84" s="289"/>
      <c r="J84" s="289"/>
      <c r="K84" s="289"/>
      <c r="L84" s="289"/>
      <c r="M84" s="289"/>
      <c r="N84" s="292">
        <v>0.23</v>
      </c>
      <c r="O84" s="292"/>
      <c r="P84" s="292"/>
      <c r="Q84" s="163"/>
      <c r="R84" s="291"/>
      <c r="S84" s="291"/>
      <c r="T84" s="291"/>
      <c r="U84" s="159"/>
      <c r="V84" s="291"/>
      <c r="W84" s="291"/>
      <c r="X84" s="291"/>
      <c r="Y84" s="122"/>
      <c r="Z84" s="122"/>
      <c r="AA84" s="5" t="s">
        <v>225</v>
      </c>
      <c r="AB84" s="289" t="s">
        <v>91</v>
      </c>
      <c r="AC84" s="289"/>
      <c r="AD84" s="289"/>
      <c r="AE84" s="289"/>
      <c r="AF84" s="289"/>
      <c r="AG84" s="289"/>
      <c r="AH84" s="289"/>
      <c r="AI84" s="289"/>
      <c r="AJ84" s="289"/>
      <c r="AK84" s="289"/>
      <c r="AL84" s="289"/>
      <c r="AM84" s="289"/>
      <c r="AN84" s="289"/>
      <c r="AO84" s="289"/>
      <c r="AP84" s="289"/>
      <c r="AQ84" s="289"/>
      <c r="AR84" s="289"/>
      <c r="AS84" s="289"/>
      <c r="AT84" s="124"/>
      <c r="AU84" s="124"/>
      <c r="AV84" s="124"/>
      <c r="AW84" s="124"/>
      <c r="AX84" s="124"/>
    </row>
    <row r="85" spans="1:50" s="1" customFormat="1" ht="12" customHeight="1">
      <c r="A85" s="152" t="s">
        <v>17</v>
      </c>
      <c r="B85" s="122"/>
      <c r="C85" s="122"/>
      <c r="D85" s="122"/>
      <c r="E85" s="122"/>
      <c r="F85" s="122"/>
      <c r="G85" s="122"/>
      <c r="H85" s="122"/>
      <c r="I85" s="122"/>
      <c r="J85" s="122"/>
      <c r="K85" s="122"/>
      <c r="L85" s="122"/>
      <c r="M85" s="122"/>
      <c r="N85" s="161"/>
      <c r="O85" s="161"/>
      <c r="P85" s="161"/>
      <c r="Q85" s="122"/>
      <c r="R85" s="159"/>
      <c r="S85" s="159"/>
      <c r="T85" s="159"/>
      <c r="U85" s="159"/>
      <c r="V85" s="159"/>
      <c r="W85" s="159"/>
      <c r="X85" s="159"/>
      <c r="Y85" s="122"/>
      <c r="Z85" s="122"/>
      <c r="AA85" s="153"/>
      <c r="AB85" s="289"/>
      <c r="AC85" s="289"/>
      <c r="AD85" s="289"/>
      <c r="AE85" s="289"/>
      <c r="AF85" s="289"/>
      <c r="AG85" s="289"/>
      <c r="AH85" s="289"/>
      <c r="AI85" s="289"/>
      <c r="AJ85" s="289"/>
      <c r="AK85" s="289"/>
      <c r="AL85" s="289"/>
      <c r="AM85" s="289"/>
      <c r="AN85" s="289"/>
      <c r="AO85" s="289"/>
      <c r="AP85" s="289"/>
      <c r="AQ85" s="289"/>
      <c r="AR85" s="289"/>
      <c r="AS85" s="289"/>
      <c r="AT85" s="124"/>
      <c r="AU85" s="124"/>
      <c r="AV85" s="124"/>
      <c r="AW85" s="124"/>
      <c r="AX85" s="124"/>
    </row>
    <row r="86" spans="1:50" s="1" customFormat="1" ht="12" customHeight="1">
      <c r="A86" s="5" t="s">
        <v>225</v>
      </c>
      <c r="B86" s="122" t="s">
        <v>30</v>
      </c>
      <c r="C86" s="122"/>
      <c r="D86" s="122"/>
      <c r="E86" s="122"/>
      <c r="F86" s="122"/>
      <c r="G86" s="122"/>
      <c r="H86" s="122"/>
      <c r="I86" s="122"/>
      <c r="J86" s="122"/>
      <c r="K86" s="122"/>
      <c r="L86" s="122"/>
      <c r="M86" s="122"/>
      <c r="N86" s="292">
        <v>0.01</v>
      </c>
      <c r="O86" s="292"/>
      <c r="P86" s="292"/>
      <c r="Q86" s="122"/>
      <c r="R86" s="291"/>
      <c r="S86" s="291"/>
      <c r="T86" s="291"/>
      <c r="U86" s="159"/>
      <c r="V86" s="291"/>
      <c r="W86" s="291"/>
      <c r="X86" s="291"/>
      <c r="Y86" s="122"/>
      <c r="Z86" s="122"/>
      <c r="AA86" s="153"/>
      <c r="AB86" s="289"/>
      <c r="AC86" s="289"/>
      <c r="AD86" s="289"/>
      <c r="AE86" s="289"/>
      <c r="AF86" s="289"/>
      <c r="AG86" s="289"/>
      <c r="AH86" s="289"/>
      <c r="AI86" s="289"/>
      <c r="AJ86" s="289"/>
      <c r="AK86" s="289"/>
      <c r="AL86" s="289"/>
      <c r="AM86" s="289"/>
      <c r="AN86" s="289"/>
      <c r="AO86" s="289"/>
      <c r="AP86" s="289"/>
      <c r="AQ86" s="289"/>
      <c r="AR86" s="289"/>
      <c r="AS86" s="289"/>
      <c r="AT86" s="124"/>
      <c r="AU86" s="124"/>
      <c r="AV86" s="124"/>
      <c r="AW86" s="124"/>
      <c r="AX86" s="124"/>
    </row>
    <row r="87" spans="1:50" s="1" customFormat="1" ht="12" customHeight="1">
      <c r="A87" s="5" t="s">
        <v>225</v>
      </c>
      <c r="B87" s="289" t="s">
        <v>31</v>
      </c>
      <c r="C87" s="289"/>
      <c r="D87" s="289"/>
      <c r="E87" s="289"/>
      <c r="F87" s="289"/>
      <c r="G87" s="289"/>
      <c r="H87" s="289"/>
      <c r="I87" s="289"/>
      <c r="J87" s="289"/>
      <c r="K87" s="289"/>
      <c r="L87" s="289"/>
      <c r="M87" s="122"/>
      <c r="N87" s="161"/>
      <c r="O87" s="161"/>
      <c r="P87" s="161"/>
      <c r="Q87" s="122"/>
      <c r="R87" s="159"/>
      <c r="S87" s="159"/>
      <c r="T87" s="159"/>
      <c r="U87" s="159"/>
      <c r="V87" s="159"/>
      <c r="W87" s="159"/>
      <c r="X87" s="159"/>
      <c r="Y87" s="122"/>
      <c r="Z87" s="122"/>
      <c r="AA87" s="5" t="s">
        <v>225</v>
      </c>
      <c r="AB87" s="289" t="s">
        <v>92</v>
      </c>
      <c r="AC87" s="289"/>
      <c r="AD87" s="289"/>
      <c r="AE87" s="289"/>
      <c r="AF87" s="289"/>
      <c r="AG87" s="289"/>
      <c r="AH87" s="289"/>
      <c r="AI87" s="289"/>
      <c r="AJ87" s="289"/>
      <c r="AK87" s="289"/>
      <c r="AL87" s="289"/>
      <c r="AM87" s="289"/>
      <c r="AN87" s="289"/>
      <c r="AO87" s="289"/>
      <c r="AP87" s="289"/>
      <c r="AQ87" s="289"/>
      <c r="AR87" s="289"/>
      <c r="AS87" s="289"/>
      <c r="AT87" s="124"/>
      <c r="AU87" s="124"/>
      <c r="AV87" s="124"/>
      <c r="AW87" s="124"/>
      <c r="AX87" s="124"/>
    </row>
    <row r="88" spans="1:50" s="1" customFormat="1" ht="12" customHeight="1">
      <c r="A88" s="122"/>
      <c r="B88" s="289"/>
      <c r="C88" s="289"/>
      <c r="D88" s="289"/>
      <c r="E88" s="289"/>
      <c r="F88" s="289"/>
      <c r="G88" s="289"/>
      <c r="H88" s="289"/>
      <c r="I88" s="289"/>
      <c r="J88" s="289"/>
      <c r="K88" s="289"/>
      <c r="L88" s="289"/>
      <c r="M88" s="122"/>
      <c r="N88" s="292">
        <v>0.01</v>
      </c>
      <c r="O88" s="292"/>
      <c r="P88" s="292"/>
      <c r="Q88" s="122"/>
      <c r="R88" s="291"/>
      <c r="S88" s="291"/>
      <c r="T88" s="291"/>
      <c r="U88" s="159"/>
      <c r="V88" s="291"/>
      <c r="W88" s="291"/>
      <c r="X88" s="291"/>
      <c r="Y88" s="122"/>
      <c r="Z88" s="122"/>
      <c r="AA88" s="153"/>
      <c r="AB88" s="289"/>
      <c r="AC88" s="289"/>
      <c r="AD88" s="289"/>
      <c r="AE88" s="289"/>
      <c r="AF88" s="289"/>
      <c r="AG88" s="289"/>
      <c r="AH88" s="289"/>
      <c r="AI88" s="289"/>
      <c r="AJ88" s="289"/>
      <c r="AK88" s="289"/>
      <c r="AL88" s="289"/>
      <c r="AM88" s="289"/>
      <c r="AN88" s="289"/>
      <c r="AO88" s="289"/>
      <c r="AP88" s="289"/>
      <c r="AQ88" s="289"/>
      <c r="AR88" s="289"/>
      <c r="AS88" s="289"/>
      <c r="AT88" s="153"/>
      <c r="AU88" s="153"/>
      <c r="AV88" s="153"/>
      <c r="AW88" s="153"/>
      <c r="AX88" s="153"/>
    </row>
    <row r="89" spans="1:50" s="1" customFormat="1" ht="12" customHeight="1">
      <c r="A89" s="5" t="s">
        <v>225</v>
      </c>
      <c r="B89" s="289" t="s">
        <v>49</v>
      </c>
      <c r="C89" s="289"/>
      <c r="D89" s="289"/>
      <c r="E89" s="289"/>
      <c r="F89" s="289"/>
      <c r="G89" s="289"/>
      <c r="H89" s="289"/>
      <c r="I89" s="289"/>
      <c r="J89" s="289"/>
      <c r="K89" s="289"/>
      <c r="L89" s="289"/>
      <c r="M89" s="122"/>
      <c r="N89" s="161"/>
      <c r="O89" s="161"/>
      <c r="P89" s="161"/>
      <c r="Q89" s="122"/>
      <c r="R89" s="159"/>
      <c r="S89" s="159"/>
      <c r="T89" s="159"/>
      <c r="U89" s="159"/>
      <c r="V89" s="159"/>
      <c r="W89" s="159"/>
      <c r="X89" s="159"/>
      <c r="Y89" s="122"/>
      <c r="Z89" s="122"/>
      <c r="AA89" s="152" t="s">
        <v>48</v>
      </c>
      <c r="AB89" s="122"/>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row>
    <row r="90" spans="1:50" s="1" customFormat="1" ht="12" customHeight="1">
      <c r="A90" s="122"/>
      <c r="B90" s="289"/>
      <c r="C90" s="289"/>
      <c r="D90" s="289"/>
      <c r="E90" s="289"/>
      <c r="F90" s="289"/>
      <c r="G90" s="289"/>
      <c r="H90" s="289"/>
      <c r="I90" s="289"/>
      <c r="J90" s="289"/>
      <c r="K90" s="289"/>
      <c r="L90" s="289"/>
      <c r="M90" s="122"/>
      <c r="N90" s="292">
        <v>1.4999999999999999E-2</v>
      </c>
      <c r="O90" s="292"/>
      <c r="P90" s="292"/>
      <c r="Q90" s="122"/>
      <c r="R90" s="305"/>
      <c r="S90" s="305"/>
      <c r="T90" s="305"/>
      <c r="U90" s="159"/>
      <c r="V90" s="305"/>
      <c r="W90" s="305"/>
      <c r="X90" s="305"/>
      <c r="Y90" s="122"/>
      <c r="Z90" s="122"/>
      <c r="AA90" s="5" t="s">
        <v>225</v>
      </c>
      <c r="AB90" s="289" t="s">
        <v>93</v>
      </c>
      <c r="AC90" s="289"/>
      <c r="AD90" s="289"/>
      <c r="AE90" s="289"/>
      <c r="AF90" s="289"/>
      <c r="AG90" s="289"/>
      <c r="AH90" s="289"/>
      <c r="AI90" s="289"/>
      <c r="AJ90" s="289"/>
      <c r="AK90" s="289"/>
      <c r="AL90" s="289"/>
      <c r="AM90" s="289"/>
      <c r="AN90" s="289"/>
      <c r="AO90" s="289"/>
      <c r="AP90" s="289"/>
      <c r="AQ90" s="289"/>
      <c r="AR90" s="289"/>
      <c r="AS90" s="124"/>
      <c r="AT90" s="124"/>
      <c r="AU90" s="124"/>
      <c r="AV90" s="124"/>
      <c r="AW90" s="124"/>
      <c r="AX90" s="124"/>
    </row>
    <row r="91" spans="1:50" s="1" customFormat="1" ht="12" customHeight="1">
      <c r="A91" s="5" t="s">
        <v>225</v>
      </c>
      <c r="B91" s="122" t="s">
        <v>32</v>
      </c>
      <c r="C91" s="122"/>
      <c r="D91" s="122"/>
      <c r="E91" s="122"/>
      <c r="F91" s="122"/>
      <c r="G91" s="122"/>
      <c r="H91" s="122"/>
      <c r="I91" s="122"/>
      <c r="J91" s="122"/>
      <c r="K91" s="122"/>
      <c r="L91" s="122"/>
      <c r="M91" s="122"/>
      <c r="N91" s="292">
        <v>0.01</v>
      </c>
      <c r="O91" s="292"/>
      <c r="P91" s="292"/>
      <c r="Q91" s="122"/>
      <c r="R91" s="305"/>
      <c r="S91" s="305"/>
      <c r="T91" s="305"/>
      <c r="U91" s="159"/>
      <c r="V91" s="305"/>
      <c r="W91" s="305"/>
      <c r="X91" s="305"/>
      <c r="Y91" s="122"/>
      <c r="Z91" s="122"/>
      <c r="AA91" s="122"/>
      <c r="AB91" s="289"/>
      <c r="AC91" s="289"/>
      <c r="AD91" s="289"/>
      <c r="AE91" s="289"/>
      <c r="AF91" s="289"/>
      <c r="AG91" s="289"/>
      <c r="AH91" s="289"/>
      <c r="AI91" s="289"/>
      <c r="AJ91" s="289"/>
      <c r="AK91" s="289"/>
      <c r="AL91" s="289"/>
      <c r="AM91" s="289"/>
      <c r="AN91" s="289"/>
      <c r="AO91" s="289"/>
      <c r="AP91" s="289"/>
      <c r="AQ91" s="289"/>
      <c r="AR91" s="289"/>
      <c r="AS91" s="122"/>
      <c r="AT91" s="122"/>
      <c r="AU91" s="122"/>
      <c r="AV91" s="122"/>
      <c r="AW91" s="122"/>
      <c r="AX91" s="122"/>
    </row>
    <row r="92" spans="1:50" s="1" customFormat="1" ht="12" customHeight="1">
      <c r="A92" s="122"/>
      <c r="B92" s="122"/>
      <c r="C92" s="122"/>
      <c r="D92" s="122"/>
      <c r="E92" s="122"/>
      <c r="F92" s="122"/>
      <c r="G92" s="122"/>
      <c r="H92" s="122"/>
      <c r="I92" s="122"/>
      <c r="J92" s="122"/>
      <c r="K92" s="122"/>
      <c r="L92" s="122"/>
      <c r="M92" s="122"/>
      <c r="N92" s="161"/>
      <c r="O92" s="161"/>
      <c r="P92" s="161"/>
      <c r="Q92" s="122"/>
      <c r="R92" s="122"/>
      <c r="S92" s="122"/>
      <c r="T92" s="122"/>
      <c r="U92" s="122"/>
      <c r="V92" s="122"/>
      <c r="W92" s="122"/>
      <c r="X92" s="122"/>
      <c r="Y92" s="122"/>
      <c r="Z92" s="122"/>
      <c r="AA92" s="122"/>
      <c r="AB92" s="289"/>
      <c r="AC92" s="289"/>
      <c r="AD92" s="289"/>
      <c r="AE92" s="289"/>
      <c r="AF92" s="289"/>
      <c r="AG92" s="289"/>
      <c r="AH92" s="289"/>
      <c r="AI92" s="289"/>
      <c r="AJ92" s="289"/>
      <c r="AK92" s="289"/>
      <c r="AL92" s="289"/>
      <c r="AM92" s="289"/>
      <c r="AN92" s="289"/>
      <c r="AO92" s="289"/>
      <c r="AP92" s="289"/>
      <c r="AQ92" s="289"/>
      <c r="AR92" s="289"/>
      <c r="AS92" s="124"/>
      <c r="AT92" s="124"/>
      <c r="AU92" s="124"/>
      <c r="AV92" s="124"/>
      <c r="AW92" s="124"/>
      <c r="AX92" s="124"/>
    </row>
    <row r="93" spans="1:50" s="1" customFormat="1" ht="12" customHeight="1">
      <c r="A93" s="122" t="s">
        <v>18</v>
      </c>
      <c r="B93" s="122"/>
      <c r="C93" s="122"/>
      <c r="D93" s="122"/>
      <c r="E93" s="122"/>
      <c r="F93" s="122"/>
      <c r="G93" s="122"/>
      <c r="H93" s="122"/>
      <c r="I93" s="122"/>
      <c r="J93" s="122"/>
      <c r="K93" s="122"/>
      <c r="L93" s="122"/>
      <c r="M93" s="109"/>
      <c r="N93" s="109"/>
      <c r="O93" s="307" t="s">
        <v>10</v>
      </c>
      <c r="P93" s="307"/>
      <c r="Q93" s="122"/>
      <c r="R93" s="308">
        <f>SUM(R77:T91)</f>
        <v>0</v>
      </c>
      <c r="S93" s="308"/>
      <c r="T93" s="308"/>
      <c r="U93" s="156"/>
      <c r="V93" s="156"/>
      <c r="W93" s="156"/>
      <c r="X93" s="156"/>
      <c r="Y93" s="122"/>
      <c r="Z93" s="122"/>
      <c r="AA93" s="9" t="s">
        <v>16</v>
      </c>
      <c r="AB93" s="122"/>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row>
    <row r="94" spans="1:50" s="1" customFormat="1" ht="12" customHeight="1">
      <c r="A94" s="122" t="s">
        <v>202</v>
      </c>
      <c r="B94" s="122"/>
      <c r="C94" s="122"/>
      <c r="D94" s="122"/>
      <c r="E94" s="122"/>
      <c r="F94" s="122"/>
      <c r="G94" s="122"/>
      <c r="H94" s="122"/>
      <c r="I94" s="122"/>
      <c r="J94" s="122"/>
      <c r="K94" s="122"/>
      <c r="L94" s="122"/>
      <c r="M94" s="109"/>
      <c r="N94" s="109"/>
      <c r="O94" s="307" t="s">
        <v>10</v>
      </c>
      <c r="P94" s="307"/>
      <c r="Q94" s="122"/>
      <c r="R94" s="156"/>
      <c r="S94" s="156"/>
      <c r="T94" s="156"/>
      <c r="U94" s="156"/>
      <c r="V94" s="308">
        <f>SUM(V77:X91)</f>
        <v>0</v>
      </c>
      <c r="W94" s="308"/>
      <c r="X94" s="308"/>
      <c r="Y94" s="122"/>
      <c r="Z94" s="122"/>
      <c r="AA94" s="5" t="s">
        <v>225</v>
      </c>
      <c r="AB94" s="289" t="s">
        <v>94</v>
      </c>
      <c r="AC94" s="289"/>
      <c r="AD94" s="289"/>
      <c r="AE94" s="289"/>
      <c r="AF94" s="289"/>
      <c r="AG94" s="289"/>
      <c r="AH94" s="289"/>
      <c r="AI94" s="289"/>
      <c r="AJ94" s="289"/>
      <c r="AK94" s="289"/>
      <c r="AL94" s="289"/>
      <c r="AM94" s="289"/>
      <c r="AN94" s="289"/>
      <c r="AO94" s="289"/>
      <c r="AP94" s="289"/>
      <c r="AQ94" s="289"/>
      <c r="AR94" s="289"/>
      <c r="AS94" s="122"/>
      <c r="AT94" s="122"/>
      <c r="AU94" s="122"/>
      <c r="AV94" s="122"/>
      <c r="AW94" s="122"/>
      <c r="AX94" s="122"/>
    </row>
    <row r="95" spans="1:50" s="1" customFormat="1" ht="12" customHeight="1">
      <c r="A95" s="122" t="s">
        <v>152</v>
      </c>
      <c r="B95" s="122"/>
      <c r="C95" s="122"/>
      <c r="D95" s="122"/>
      <c r="E95" s="122"/>
      <c r="F95" s="122"/>
      <c r="G95" s="122"/>
      <c r="H95" s="122"/>
      <c r="I95" s="122"/>
      <c r="J95" s="122"/>
      <c r="K95" s="122"/>
      <c r="L95" s="122"/>
      <c r="M95" s="292">
        <f>SUM(N77:P91)</f>
        <v>0.49500000000000005</v>
      </c>
      <c r="N95" s="307"/>
      <c r="O95" s="307"/>
      <c r="P95" s="307"/>
      <c r="Q95" s="122"/>
      <c r="R95" s="308">
        <f>SUM(R93,V94)</f>
        <v>0</v>
      </c>
      <c r="S95" s="308"/>
      <c r="T95" s="308"/>
      <c r="U95" s="308"/>
      <c r="V95" s="308"/>
      <c r="W95" s="308"/>
      <c r="X95" s="308"/>
      <c r="Y95" s="122"/>
      <c r="Z95" s="122"/>
      <c r="AA95" s="122"/>
      <c r="AB95" s="289"/>
      <c r="AC95" s="289"/>
      <c r="AD95" s="289"/>
      <c r="AE95" s="289"/>
      <c r="AF95" s="289"/>
      <c r="AG95" s="289"/>
      <c r="AH95" s="289"/>
      <c r="AI95" s="289"/>
      <c r="AJ95" s="289"/>
      <c r="AK95" s="289"/>
      <c r="AL95" s="289"/>
      <c r="AM95" s="289"/>
      <c r="AN95" s="289"/>
      <c r="AO95" s="289"/>
      <c r="AP95" s="289"/>
      <c r="AQ95" s="289"/>
      <c r="AR95" s="289"/>
      <c r="AS95" s="124"/>
      <c r="AT95" s="124"/>
      <c r="AU95" s="124"/>
      <c r="AV95" s="124"/>
      <c r="AW95" s="124"/>
      <c r="AX95" s="124"/>
    </row>
    <row r="96" spans="1:50" s="1" customFormat="1" ht="12" customHeight="1">
      <c r="A96" s="138" t="s">
        <v>21</v>
      </c>
      <c r="B96" s="179"/>
      <c r="C96" s="138" t="s">
        <v>153</v>
      </c>
      <c r="D96" s="179"/>
      <c r="E96" s="179"/>
      <c r="F96" s="179"/>
      <c r="G96" s="179"/>
      <c r="H96" s="179"/>
      <c r="I96" s="179"/>
      <c r="J96" s="179"/>
      <c r="K96" s="179"/>
      <c r="L96" s="179"/>
      <c r="M96" s="179"/>
      <c r="N96" s="179"/>
      <c r="O96" s="179"/>
      <c r="P96" s="179"/>
      <c r="Q96" s="179"/>
      <c r="R96" s="179"/>
      <c r="S96" s="179"/>
      <c r="T96" s="179"/>
      <c r="U96" s="179"/>
      <c r="V96" s="179"/>
      <c r="W96" s="179"/>
      <c r="X96" s="179"/>
      <c r="Y96" s="179"/>
      <c r="Z96" s="122"/>
      <c r="AA96" s="122"/>
      <c r="AB96" s="289"/>
      <c r="AC96" s="289"/>
      <c r="AD96" s="289"/>
      <c r="AE96" s="289"/>
      <c r="AF96" s="289"/>
      <c r="AG96" s="289"/>
      <c r="AH96" s="289"/>
      <c r="AI96" s="289"/>
      <c r="AJ96" s="289"/>
      <c r="AK96" s="289"/>
      <c r="AL96" s="289"/>
      <c r="AM96" s="289"/>
      <c r="AN96" s="289"/>
      <c r="AO96" s="289"/>
      <c r="AP96" s="289"/>
      <c r="AQ96" s="289"/>
      <c r="AR96" s="289"/>
      <c r="AS96" s="122"/>
      <c r="AT96" s="122"/>
      <c r="AU96" s="122"/>
      <c r="AV96" s="122"/>
      <c r="AW96" s="122"/>
      <c r="AX96" s="122"/>
    </row>
    <row r="97" spans="1:50" s="1" customFormat="1" ht="12" customHeight="1">
      <c r="A97" s="186" t="s">
        <v>495</v>
      </c>
      <c r="B97" s="186"/>
      <c r="C97" s="186"/>
      <c r="D97" s="186"/>
      <c r="E97" s="186"/>
      <c r="F97" s="186"/>
      <c r="G97" s="186"/>
      <c r="H97" s="186"/>
      <c r="I97" s="186"/>
      <c r="J97" s="186"/>
      <c r="K97" s="186"/>
      <c r="L97" s="186"/>
      <c r="M97" s="186"/>
      <c r="N97" s="186"/>
      <c r="O97" s="186"/>
      <c r="P97" s="186"/>
      <c r="Q97" s="186"/>
      <c r="R97" s="186"/>
      <c r="S97" s="186"/>
      <c r="T97" s="186"/>
      <c r="U97" s="186"/>
      <c r="V97" s="186"/>
      <c r="W97" s="186"/>
      <c r="X97" s="256"/>
      <c r="Y97" s="256"/>
      <c r="Z97" s="122"/>
      <c r="AA97" s="10" t="s">
        <v>20</v>
      </c>
      <c r="AB97" s="122"/>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row>
    <row r="98" spans="1:50" s="1" customFormat="1" ht="12" customHeight="1">
      <c r="A98" s="186"/>
      <c r="B98" s="186"/>
      <c r="C98" s="186"/>
      <c r="D98" s="186"/>
      <c r="E98" s="186"/>
      <c r="F98" s="186"/>
      <c r="G98" s="186"/>
      <c r="H98" s="186"/>
      <c r="I98" s="186"/>
      <c r="J98" s="186"/>
      <c r="K98" s="186"/>
      <c r="L98" s="186"/>
      <c r="M98" s="186"/>
      <c r="N98" s="186"/>
      <c r="O98" s="186"/>
      <c r="P98" s="186"/>
      <c r="Q98" s="186"/>
      <c r="R98" s="186"/>
      <c r="S98" s="186"/>
      <c r="T98" s="186"/>
      <c r="U98" s="186"/>
      <c r="V98" s="186"/>
      <c r="W98" s="186"/>
      <c r="X98" s="256"/>
      <c r="Y98" s="256"/>
      <c r="Z98" s="122"/>
      <c r="AA98" s="5" t="s">
        <v>225</v>
      </c>
      <c r="AB98" s="289" t="s">
        <v>95</v>
      </c>
      <c r="AC98" s="289"/>
      <c r="AD98" s="289"/>
      <c r="AE98" s="289"/>
      <c r="AF98" s="289"/>
      <c r="AG98" s="289"/>
      <c r="AH98" s="289"/>
      <c r="AI98" s="289"/>
      <c r="AJ98" s="289"/>
      <c r="AK98" s="289"/>
      <c r="AL98" s="289"/>
      <c r="AM98" s="289"/>
      <c r="AN98" s="289"/>
      <c r="AO98" s="289"/>
      <c r="AP98" s="289"/>
      <c r="AQ98" s="289"/>
      <c r="AR98" s="289"/>
      <c r="AS98" s="124"/>
      <c r="AT98" s="124"/>
      <c r="AU98" s="124"/>
      <c r="AV98" s="124"/>
      <c r="AW98" s="124"/>
      <c r="AX98" s="124"/>
    </row>
    <row r="99" spans="1:50" s="1" customFormat="1" ht="12" customHeight="1">
      <c r="A99" s="186"/>
      <c r="B99" s="186"/>
      <c r="C99" s="186"/>
      <c r="D99" s="186"/>
      <c r="E99" s="186"/>
      <c r="F99" s="186"/>
      <c r="G99" s="186"/>
      <c r="H99" s="186"/>
      <c r="I99" s="186"/>
      <c r="J99" s="186"/>
      <c r="K99" s="186"/>
      <c r="L99" s="186"/>
      <c r="M99" s="186"/>
      <c r="N99" s="186"/>
      <c r="O99" s="186"/>
      <c r="P99" s="186"/>
      <c r="Q99" s="186"/>
      <c r="R99" s="186"/>
      <c r="S99" s="186"/>
      <c r="T99" s="186"/>
      <c r="U99" s="186"/>
      <c r="V99" s="186"/>
      <c r="W99" s="186"/>
      <c r="X99" s="256"/>
      <c r="Y99" s="256"/>
      <c r="Z99" s="122"/>
      <c r="AA99" s="122"/>
      <c r="AB99" s="289"/>
      <c r="AC99" s="289"/>
      <c r="AD99" s="289"/>
      <c r="AE99" s="289"/>
      <c r="AF99" s="289"/>
      <c r="AG99" s="289"/>
      <c r="AH99" s="289"/>
      <c r="AI99" s="289"/>
      <c r="AJ99" s="289"/>
      <c r="AK99" s="289"/>
      <c r="AL99" s="289"/>
      <c r="AM99" s="289"/>
      <c r="AN99" s="289"/>
      <c r="AO99" s="289"/>
      <c r="AP99" s="289"/>
      <c r="AQ99" s="289"/>
      <c r="AR99" s="289"/>
      <c r="AS99" s="124"/>
      <c r="AT99" s="124"/>
      <c r="AU99" s="124"/>
      <c r="AV99" s="124"/>
      <c r="AW99" s="124"/>
      <c r="AX99" s="124"/>
    </row>
    <row r="100" spans="1:50" s="1" customFormat="1" ht="12" customHeight="1">
      <c r="A100" s="186"/>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256"/>
      <c r="Y100" s="256"/>
      <c r="Z100" s="122"/>
      <c r="AA100" s="122"/>
      <c r="AB100" s="289"/>
      <c r="AC100" s="289"/>
      <c r="AD100" s="289"/>
      <c r="AE100" s="289"/>
      <c r="AF100" s="289"/>
      <c r="AG100" s="289"/>
      <c r="AH100" s="289"/>
      <c r="AI100" s="289"/>
      <c r="AJ100" s="289"/>
      <c r="AK100" s="289"/>
      <c r="AL100" s="289"/>
      <c r="AM100" s="289"/>
      <c r="AN100" s="289"/>
      <c r="AO100" s="289"/>
      <c r="AP100" s="289"/>
      <c r="AQ100" s="289"/>
      <c r="AR100" s="289"/>
      <c r="AS100" s="122"/>
      <c r="AT100" s="122"/>
      <c r="AU100" s="122"/>
      <c r="AV100" s="122"/>
      <c r="AW100" s="122"/>
      <c r="AX100" s="122"/>
    </row>
    <row r="101" spans="1:50" s="1" customFormat="1" ht="12" customHeight="1">
      <c r="A101" s="98" t="s">
        <v>375</v>
      </c>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122"/>
      <c r="Z101" s="122"/>
      <c r="AA101" s="5" t="s">
        <v>225</v>
      </c>
      <c r="AB101" s="289" t="s">
        <v>115</v>
      </c>
      <c r="AC101" s="289"/>
      <c r="AD101" s="289"/>
      <c r="AE101" s="289"/>
      <c r="AF101" s="289"/>
      <c r="AG101" s="289"/>
      <c r="AH101" s="289"/>
      <c r="AI101" s="289"/>
      <c r="AJ101" s="289"/>
      <c r="AK101" s="289"/>
      <c r="AL101" s="289"/>
      <c r="AM101" s="289"/>
      <c r="AN101" s="289"/>
      <c r="AO101" s="289"/>
      <c r="AP101" s="289"/>
      <c r="AQ101" s="289"/>
      <c r="AR101" s="289"/>
      <c r="AS101" s="122"/>
      <c r="AT101" s="122"/>
      <c r="AU101" s="122"/>
      <c r="AV101" s="122"/>
      <c r="AW101" s="122"/>
      <c r="AX101" s="122"/>
    </row>
    <row r="102" spans="1:50" s="1" customFormat="1" ht="12" customHeight="1">
      <c r="A102" s="5" t="s">
        <v>225</v>
      </c>
      <c r="B102" s="237" t="s">
        <v>376</v>
      </c>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122"/>
      <c r="Z102" s="122"/>
      <c r="AA102" s="122"/>
      <c r="AB102" s="289"/>
      <c r="AC102" s="289"/>
      <c r="AD102" s="289"/>
      <c r="AE102" s="289"/>
      <c r="AF102" s="289"/>
      <c r="AG102" s="289"/>
      <c r="AH102" s="289"/>
      <c r="AI102" s="289"/>
      <c r="AJ102" s="289"/>
      <c r="AK102" s="289"/>
      <c r="AL102" s="289"/>
      <c r="AM102" s="289"/>
      <c r="AN102" s="289"/>
      <c r="AO102" s="289"/>
      <c r="AP102" s="289"/>
      <c r="AQ102" s="289"/>
      <c r="AR102" s="289"/>
      <c r="AS102" s="122"/>
      <c r="AT102" s="122"/>
      <c r="AU102" s="122"/>
      <c r="AV102" s="122"/>
      <c r="AW102" s="122"/>
      <c r="AX102" s="122"/>
    </row>
    <row r="103" spans="1:50" s="1" customFormat="1" ht="12" customHeight="1">
      <c r="A103" s="5" t="s">
        <v>225</v>
      </c>
      <c r="B103" s="294" t="s">
        <v>377</v>
      </c>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122"/>
      <c r="AA103" s="5" t="s">
        <v>225</v>
      </c>
      <c r="AB103" s="289" t="s">
        <v>96</v>
      </c>
      <c r="AC103" s="289"/>
      <c r="AD103" s="289"/>
      <c r="AE103" s="289"/>
      <c r="AF103" s="289"/>
      <c r="AG103" s="289"/>
      <c r="AH103" s="289"/>
      <c r="AI103" s="289"/>
      <c r="AJ103" s="289"/>
      <c r="AK103" s="289"/>
      <c r="AL103" s="289"/>
      <c r="AM103" s="289"/>
      <c r="AN103" s="289"/>
      <c r="AO103" s="289"/>
      <c r="AP103" s="289"/>
      <c r="AQ103" s="289"/>
      <c r="AR103" s="289"/>
      <c r="AS103" s="122"/>
      <c r="AT103" s="122"/>
      <c r="AU103" s="122"/>
      <c r="AV103" s="122"/>
      <c r="AW103" s="122"/>
      <c r="AX103" s="122"/>
    </row>
    <row r="104" spans="1:50" s="1" customFormat="1" ht="12" customHeight="1">
      <c r="A104" s="5" t="s">
        <v>225</v>
      </c>
      <c r="B104" s="237" t="s">
        <v>378</v>
      </c>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122"/>
      <c r="AB104" s="289"/>
      <c r="AC104" s="289"/>
      <c r="AD104" s="289"/>
      <c r="AE104" s="289"/>
      <c r="AF104" s="289"/>
      <c r="AG104" s="289"/>
      <c r="AH104" s="289"/>
      <c r="AI104" s="289"/>
      <c r="AJ104" s="289"/>
      <c r="AK104" s="289"/>
      <c r="AL104" s="289"/>
      <c r="AM104" s="289"/>
      <c r="AN104" s="289"/>
      <c r="AO104" s="289"/>
      <c r="AP104" s="289"/>
      <c r="AQ104" s="289"/>
      <c r="AR104" s="289"/>
      <c r="AS104" s="122"/>
      <c r="AT104" s="122"/>
      <c r="AU104" s="122"/>
      <c r="AV104" s="122"/>
      <c r="AW104" s="122"/>
      <c r="AX104" s="122"/>
    </row>
    <row r="105" spans="1:50" s="1" customFormat="1" ht="12" customHeight="1">
      <c r="A105" s="31"/>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5" t="s">
        <v>225</v>
      </c>
      <c r="AB105" s="289" t="s">
        <v>157</v>
      </c>
      <c r="AC105" s="289"/>
      <c r="AD105" s="289"/>
      <c r="AE105" s="289"/>
      <c r="AF105" s="289"/>
      <c r="AG105" s="289"/>
      <c r="AH105" s="289"/>
      <c r="AI105" s="289"/>
      <c r="AJ105" s="289"/>
      <c r="AK105" s="289"/>
      <c r="AL105" s="289"/>
      <c r="AM105" s="289"/>
      <c r="AN105" s="289"/>
      <c r="AO105" s="289"/>
      <c r="AP105" s="289"/>
      <c r="AQ105" s="289"/>
      <c r="AR105" s="289"/>
      <c r="AS105" s="122"/>
      <c r="AT105" s="122"/>
      <c r="AU105" s="122"/>
      <c r="AV105" s="122"/>
      <c r="AW105" s="122"/>
      <c r="AX105" s="122"/>
    </row>
    <row r="106" spans="1:50" s="1" customFormat="1" ht="12" customHeight="1">
      <c r="A106" s="152" t="s">
        <v>12</v>
      </c>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7"/>
      <c r="Z106" s="127"/>
      <c r="AA106" s="122"/>
      <c r="AB106" s="289"/>
      <c r="AC106" s="289"/>
      <c r="AD106" s="289"/>
      <c r="AE106" s="289"/>
      <c r="AF106" s="289"/>
      <c r="AG106" s="289"/>
      <c r="AH106" s="289"/>
      <c r="AI106" s="289"/>
      <c r="AJ106" s="289"/>
      <c r="AK106" s="289"/>
      <c r="AL106" s="289"/>
      <c r="AM106" s="289"/>
      <c r="AN106" s="289"/>
      <c r="AO106" s="289"/>
      <c r="AP106" s="289"/>
      <c r="AQ106" s="289"/>
      <c r="AR106" s="289"/>
      <c r="AS106" s="122"/>
      <c r="AT106" s="122"/>
      <c r="AU106" s="122"/>
      <c r="AV106" s="122"/>
      <c r="AW106" s="122"/>
      <c r="AX106" s="122"/>
    </row>
    <row r="107" spans="1:50" s="1" customFormat="1" ht="12" customHeight="1">
      <c r="A107" s="5" t="s">
        <v>225</v>
      </c>
      <c r="B107" s="289" t="s">
        <v>437</v>
      </c>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122"/>
      <c r="AB107" s="289"/>
      <c r="AC107" s="289"/>
      <c r="AD107" s="289"/>
      <c r="AE107" s="289"/>
      <c r="AF107" s="289"/>
      <c r="AG107" s="289"/>
      <c r="AH107" s="289"/>
      <c r="AI107" s="289"/>
      <c r="AJ107" s="289"/>
      <c r="AK107" s="289"/>
      <c r="AL107" s="289"/>
      <c r="AM107" s="289"/>
      <c r="AN107" s="289"/>
      <c r="AO107" s="289"/>
      <c r="AP107" s="289"/>
      <c r="AQ107" s="289"/>
      <c r="AR107" s="289"/>
      <c r="AS107" s="122"/>
      <c r="AT107" s="122"/>
      <c r="AU107" s="122"/>
      <c r="AV107" s="122"/>
      <c r="AW107" s="122"/>
      <c r="AX107" s="122"/>
    </row>
    <row r="108" spans="1:50" s="1" customFormat="1" ht="12" customHeight="1">
      <c r="A108" s="5"/>
      <c r="B108" s="289"/>
      <c r="C108" s="289"/>
      <c r="D108" s="289"/>
      <c r="E108" s="289"/>
      <c r="F108" s="289"/>
      <c r="G108" s="289"/>
      <c r="H108" s="289"/>
      <c r="I108" s="289"/>
      <c r="J108" s="289"/>
      <c r="K108" s="289"/>
      <c r="L108" s="289"/>
      <c r="M108" s="289"/>
      <c r="N108" s="289"/>
      <c r="O108" s="289"/>
      <c r="P108" s="289"/>
      <c r="Q108" s="289"/>
      <c r="R108" s="289"/>
      <c r="S108" s="289"/>
      <c r="T108" s="289"/>
      <c r="U108" s="289"/>
      <c r="V108" s="289"/>
      <c r="W108" s="289"/>
      <c r="X108" s="289"/>
      <c r="Y108" s="289"/>
      <c r="Z108" s="289"/>
      <c r="AB108" s="289"/>
      <c r="AC108" s="289"/>
      <c r="AD108" s="289"/>
      <c r="AE108" s="289"/>
      <c r="AF108" s="289"/>
      <c r="AG108" s="289"/>
      <c r="AH108" s="289"/>
      <c r="AI108" s="289"/>
      <c r="AJ108" s="289"/>
      <c r="AK108" s="289"/>
      <c r="AL108" s="289"/>
      <c r="AM108" s="289"/>
      <c r="AN108" s="289"/>
      <c r="AO108" s="289"/>
      <c r="AP108" s="289"/>
      <c r="AQ108" s="289"/>
      <c r="AR108" s="289"/>
      <c r="AS108" s="122"/>
      <c r="AT108" s="122"/>
      <c r="AU108" s="122"/>
      <c r="AV108" s="122"/>
      <c r="AW108" s="122"/>
      <c r="AX108" s="122"/>
    </row>
    <row r="109" spans="1:50" s="1" customFormat="1" ht="12" customHeight="1">
      <c r="A109" s="152" t="s">
        <v>148</v>
      </c>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71"/>
      <c r="Z109" s="171"/>
      <c r="AA109" s="5" t="s">
        <v>225</v>
      </c>
      <c r="AB109" s="289" t="s">
        <v>90</v>
      </c>
      <c r="AC109" s="289"/>
      <c r="AD109" s="289"/>
      <c r="AE109" s="289"/>
      <c r="AF109" s="289"/>
      <c r="AG109" s="289"/>
      <c r="AH109" s="289"/>
      <c r="AI109" s="289"/>
      <c r="AJ109" s="289"/>
      <c r="AK109" s="289"/>
      <c r="AL109" s="289"/>
      <c r="AM109" s="289"/>
      <c r="AN109" s="289"/>
      <c r="AO109" s="289"/>
      <c r="AP109" s="289"/>
      <c r="AQ109" s="289"/>
      <c r="AR109" s="289"/>
      <c r="AS109" s="122"/>
      <c r="AT109" s="122"/>
      <c r="AU109" s="122"/>
      <c r="AV109" s="122"/>
      <c r="AW109" s="122"/>
      <c r="AX109" s="122"/>
    </row>
    <row r="110" spans="1:50" s="1" customFormat="1" ht="12" customHeight="1">
      <c r="A110" s="5" t="s">
        <v>225</v>
      </c>
      <c r="B110" s="289" t="s">
        <v>438</v>
      </c>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5"/>
      <c r="AB110" s="289"/>
      <c r="AC110" s="289"/>
      <c r="AD110" s="289"/>
      <c r="AE110" s="289"/>
      <c r="AF110" s="289"/>
      <c r="AG110" s="289"/>
      <c r="AH110" s="289"/>
      <c r="AI110" s="289"/>
      <c r="AJ110" s="289"/>
      <c r="AK110" s="289"/>
      <c r="AL110" s="289"/>
      <c r="AM110" s="289"/>
      <c r="AN110" s="289"/>
      <c r="AO110" s="289"/>
      <c r="AP110" s="289"/>
      <c r="AQ110" s="289"/>
      <c r="AR110" s="289"/>
      <c r="AS110" s="122"/>
      <c r="AT110" s="122"/>
      <c r="AU110" s="122"/>
      <c r="AV110" s="122"/>
      <c r="AW110" s="122"/>
      <c r="AX110" s="122"/>
    </row>
    <row r="111" spans="1:50" s="1" customFormat="1" ht="12" customHeight="1">
      <c r="A111" s="122"/>
      <c r="B111" s="289"/>
      <c r="C111" s="289"/>
      <c r="D111" s="289"/>
      <c r="E111" s="289"/>
      <c r="F111" s="289"/>
      <c r="G111" s="289"/>
      <c r="H111" s="289"/>
      <c r="I111" s="289"/>
      <c r="J111" s="289"/>
      <c r="K111" s="289"/>
      <c r="L111" s="289"/>
      <c r="M111" s="289"/>
      <c r="N111" s="289"/>
      <c r="O111" s="289"/>
      <c r="P111" s="289"/>
      <c r="Q111" s="289"/>
      <c r="R111" s="289"/>
      <c r="S111" s="289"/>
      <c r="T111" s="289"/>
      <c r="U111" s="289"/>
      <c r="V111" s="289"/>
      <c r="W111" s="289"/>
      <c r="X111" s="289"/>
      <c r="Y111" s="289"/>
      <c r="Z111" s="289"/>
    </row>
    <row r="112" spans="1:50" s="1" customFormat="1" ht="12" customHeight="1">
      <c r="A112" s="5" t="s">
        <v>225</v>
      </c>
      <c r="B112" s="289" t="s">
        <v>84</v>
      </c>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138" t="s">
        <v>22</v>
      </c>
      <c r="AB112" s="122"/>
      <c r="AC112" s="138" t="s">
        <v>160</v>
      </c>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row>
    <row r="113" spans="1:51" s="1" customFormat="1" ht="12" customHeight="1">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124"/>
      <c r="AB113" s="124"/>
      <c r="AC113" s="189" t="s">
        <v>468</v>
      </c>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row>
    <row r="114" spans="1:51" s="1" customFormat="1" ht="12" customHeight="1">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124"/>
      <c r="AB114" s="124"/>
      <c r="AC114" s="189"/>
      <c r="AD114" s="189"/>
      <c r="AE114" s="189"/>
      <c r="AF114" s="189"/>
      <c r="AG114" s="189"/>
      <c r="AH114" s="189"/>
      <c r="AI114" s="189"/>
      <c r="AJ114" s="189"/>
      <c r="AK114" s="189"/>
      <c r="AL114" s="189"/>
      <c r="AM114" s="189"/>
      <c r="AN114" s="189"/>
      <c r="AO114" s="189"/>
      <c r="AP114" s="189"/>
      <c r="AQ114" s="189"/>
      <c r="AR114" s="189"/>
      <c r="AS114" s="189"/>
      <c r="AT114" s="189"/>
      <c r="AU114" s="189"/>
      <c r="AV114" s="189"/>
      <c r="AW114" s="189"/>
      <c r="AX114" s="189"/>
    </row>
    <row r="115" spans="1:51" s="1" customFormat="1" ht="12" customHeight="1">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124"/>
      <c r="AB115" s="124"/>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row>
    <row r="116" spans="1:51" s="1" customFormat="1" ht="12" customHeight="1">
      <c r="A116" s="122"/>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122"/>
      <c r="AB116" s="122"/>
      <c r="AC116" s="189"/>
      <c r="AD116" s="189"/>
      <c r="AE116" s="189"/>
      <c r="AF116" s="189"/>
      <c r="AG116" s="189"/>
      <c r="AH116" s="189"/>
      <c r="AI116" s="189"/>
      <c r="AJ116" s="189"/>
      <c r="AK116" s="189"/>
      <c r="AL116" s="189"/>
      <c r="AM116" s="189"/>
      <c r="AN116" s="189"/>
      <c r="AO116" s="189"/>
      <c r="AP116" s="189"/>
      <c r="AQ116" s="189"/>
      <c r="AR116" s="189"/>
      <c r="AS116" s="189"/>
      <c r="AT116" s="189"/>
      <c r="AU116" s="189"/>
      <c r="AV116" s="189"/>
      <c r="AW116" s="189"/>
      <c r="AX116" s="189"/>
    </row>
    <row r="117" spans="1:51" s="1" customFormat="1" ht="12" customHeight="1">
      <c r="A117" s="5" t="s">
        <v>225</v>
      </c>
      <c r="B117" s="285" t="s">
        <v>439</v>
      </c>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122"/>
      <c r="AB117" s="122"/>
      <c r="AC117" s="179" t="s">
        <v>467</v>
      </c>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row>
    <row r="118" spans="1:51" s="1" customFormat="1" ht="12" customHeight="1">
      <c r="A118" s="150"/>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row>
    <row r="119" spans="1:51" s="1" customFormat="1" ht="12" customHeight="1">
      <c r="A119" s="152" t="s">
        <v>48</v>
      </c>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48"/>
      <c r="Z119" s="148"/>
      <c r="AA119" s="309" t="s">
        <v>43</v>
      </c>
      <c r="AB119" s="309"/>
      <c r="AC119" s="122" t="s">
        <v>34</v>
      </c>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row>
    <row r="120" spans="1:51" s="1" customFormat="1" ht="12" customHeight="1">
      <c r="A120" s="5" t="s">
        <v>225</v>
      </c>
      <c r="B120" s="306" t="s">
        <v>79</v>
      </c>
      <c r="C120" s="306"/>
      <c r="D120" s="306"/>
      <c r="E120" s="306"/>
      <c r="F120" s="306"/>
      <c r="G120" s="306"/>
      <c r="H120" s="306"/>
      <c r="I120" s="306"/>
      <c r="J120" s="306"/>
      <c r="K120" s="306"/>
      <c r="L120" s="306"/>
      <c r="M120" s="306"/>
      <c r="N120" s="306"/>
      <c r="O120" s="306"/>
      <c r="P120" s="306"/>
      <c r="Q120" s="306"/>
      <c r="R120" s="306"/>
      <c r="S120" s="306"/>
      <c r="T120" s="306"/>
      <c r="U120" s="306"/>
      <c r="V120" s="306"/>
      <c r="W120" s="306"/>
      <c r="X120" s="306"/>
      <c r="Y120" s="148"/>
      <c r="Z120" s="148"/>
      <c r="AA120" s="113"/>
      <c r="AB120" s="122"/>
      <c r="AC120" s="251"/>
      <c r="AD120" s="251"/>
      <c r="AE120" s="251"/>
      <c r="AF120" s="251"/>
      <c r="AG120" s="251"/>
      <c r="AH120" s="251"/>
      <c r="AI120" s="251"/>
      <c r="AJ120" s="251"/>
      <c r="AK120" s="251"/>
      <c r="AL120" s="251"/>
      <c r="AM120" s="251"/>
      <c r="AN120" s="251"/>
      <c r="AO120" s="251"/>
      <c r="AP120" s="251"/>
      <c r="AQ120" s="251"/>
      <c r="AR120" s="251"/>
      <c r="AS120" s="251"/>
      <c r="AT120" s="251"/>
      <c r="AU120" s="251"/>
      <c r="AV120" s="251"/>
      <c r="AW120" s="251"/>
      <c r="AX120" s="251"/>
    </row>
    <row r="121" spans="1:51" s="1" customFormat="1" ht="12" customHeight="1">
      <c r="A121" s="152" t="s">
        <v>13</v>
      </c>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48"/>
      <c r="Z121" s="148"/>
      <c r="AA121" s="113"/>
      <c r="AB121" s="122"/>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row>
    <row r="122" spans="1:51" s="1" customFormat="1" ht="12" customHeight="1">
      <c r="A122" s="5" t="s">
        <v>225</v>
      </c>
      <c r="B122" s="282" t="s">
        <v>86</v>
      </c>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148"/>
      <c r="Z122" s="148"/>
      <c r="AA122" s="309" t="s">
        <v>45</v>
      </c>
      <c r="AB122" s="309"/>
      <c r="AC122" s="122" t="s">
        <v>161</v>
      </c>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row>
    <row r="123" spans="1:51" s="1" customFormat="1" ht="12" customHeight="1">
      <c r="A123" s="12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122"/>
      <c r="Z123" s="122"/>
      <c r="AA123" s="113"/>
      <c r="AB123" s="122"/>
      <c r="AC123" s="251"/>
      <c r="AD123" s="251"/>
      <c r="AE123" s="251"/>
      <c r="AF123" s="251"/>
      <c r="AG123" s="251"/>
      <c r="AH123" s="251"/>
      <c r="AI123" s="251"/>
      <c r="AJ123" s="251"/>
      <c r="AK123" s="251"/>
      <c r="AL123" s="251"/>
      <c r="AM123" s="251"/>
      <c r="AN123" s="251"/>
      <c r="AO123" s="251"/>
      <c r="AP123" s="251"/>
      <c r="AQ123" s="251"/>
      <c r="AR123" s="251"/>
      <c r="AS123" s="251"/>
      <c r="AT123" s="251"/>
      <c r="AU123" s="251"/>
      <c r="AV123" s="251"/>
      <c r="AW123" s="251"/>
      <c r="AX123" s="251"/>
    </row>
    <row r="124" spans="1:51" s="1" customFormat="1" ht="12" customHeight="1">
      <c r="A124" s="5" t="s">
        <v>225</v>
      </c>
      <c r="B124" s="306" t="s">
        <v>65</v>
      </c>
      <c r="C124" s="306"/>
      <c r="D124" s="306"/>
      <c r="E124" s="306"/>
      <c r="F124" s="306"/>
      <c r="G124" s="306"/>
      <c r="H124" s="306"/>
      <c r="I124" s="306"/>
      <c r="J124" s="306"/>
      <c r="K124" s="306"/>
      <c r="L124" s="306"/>
      <c r="M124" s="306"/>
      <c r="N124" s="306"/>
      <c r="O124" s="306"/>
      <c r="P124" s="306"/>
      <c r="Q124" s="306"/>
      <c r="R124" s="306"/>
      <c r="S124" s="306"/>
      <c r="T124" s="306"/>
      <c r="U124" s="306"/>
      <c r="V124" s="306"/>
      <c r="W124" s="306"/>
      <c r="X124" s="306"/>
      <c r="Y124" s="151"/>
      <c r="Z124" s="151"/>
      <c r="AA124" s="113"/>
      <c r="AB124" s="122"/>
      <c r="AC124" s="251"/>
      <c r="AD124" s="251"/>
      <c r="AE124" s="251"/>
      <c r="AF124" s="251"/>
      <c r="AG124" s="251"/>
      <c r="AH124" s="251"/>
      <c r="AI124" s="251"/>
      <c r="AJ124" s="251"/>
      <c r="AK124" s="251"/>
      <c r="AL124" s="251"/>
      <c r="AM124" s="251"/>
      <c r="AN124" s="251"/>
      <c r="AO124" s="251"/>
      <c r="AP124" s="251"/>
      <c r="AQ124" s="251"/>
      <c r="AR124" s="251"/>
      <c r="AS124" s="251"/>
      <c r="AT124" s="251"/>
      <c r="AU124" s="251"/>
      <c r="AV124" s="251"/>
      <c r="AW124" s="251"/>
      <c r="AX124" s="251"/>
    </row>
    <row r="125" spans="1:51" s="1" customFormat="1" ht="12" customHeight="1">
      <c r="A125" s="5" t="s">
        <v>225</v>
      </c>
      <c r="B125" s="295" t="s">
        <v>436</v>
      </c>
      <c r="C125" s="295"/>
      <c r="D125" s="295"/>
      <c r="E125" s="295"/>
      <c r="F125" s="295"/>
      <c r="G125" s="295"/>
      <c r="H125" s="295"/>
      <c r="I125" s="295"/>
      <c r="J125" s="295"/>
      <c r="K125" s="295"/>
      <c r="L125" s="295"/>
      <c r="M125" s="295"/>
      <c r="N125" s="295"/>
      <c r="O125" s="295"/>
      <c r="P125" s="295"/>
      <c r="Q125" s="295"/>
      <c r="R125" s="295"/>
      <c r="S125" s="295"/>
      <c r="T125" s="295"/>
      <c r="U125" s="295"/>
      <c r="V125" s="295"/>
      <c r="W125" s="295"/>
      <c r="X125" s="295"/>
      <c r="Y125" s="122"/>
      <c r="Z125" s="122"/>
      <c r="AA125" s="309" t="s">
        <v>44</v>
      </c>
      <c r="AB125" s="309"/>
      <c r="AC125" s="122" t="s">
        <v>162</v>
      </c>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row>
    <row r="126" spans="1:51" s="1" customFormat="1" ht="12" customHeight="1">
      <c r="A126" s="122"/>
      <c r="B126" s="295"/>
      <c r="C126" s="295"/>
      <c r="D126" s="295"/>
      <c r="E126" s="295"/>
      <c r="F126" s="295"/>
      <c r="G126" s="295"/>
      <c r="H126" s="295"/>
      <c r="I126" s="295"/>
      <c r="J126" s="295"/>
      <c r="K126" s="295"/>
      <c r="L126" s="295"/>
      <c r="M126" s="295"/>
      <c r="N126" s="295"/>
      <c r="O126" s="295"/>
      <c r="P126" s="295"/>
      <c r="Q126" s="295"/>
      <c r="R126" s="295"/>
      <c r="S126" s="295"/>
      <c r="T126" s="295"/>
      <c r="U126" s="295"/>
      <c r="V126" s="295"/>
      <c r="W126" s="295"/>
      <c r="X126" s="295"/>
      <c r="Y126" s="122"/>
      <c r="Z126" s="122"/>
      <c r="AA126" s="122"/>
      <c r="AB126" s="122"/>
      <c r="AC126" s="251"/>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1"/>
      <c r="AY126" s="166"/>
    </row>
    <row r="127" spans="1:51" s="1" customFormat="1" ht="12" customHeight="1">
      <c r="A127" s="152" t="s">
        <v>17</v>
      </c>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251"/>
      <c r="AD127" s="251"/>
      <c r="AE127" s="251"/>
      <c r="AF127" s="251"/>
      <c r="AG127" s="251"/>
      <c r="AH127" s="251"/>
      <c r="AI127" s="251"/>
      <c r="AJ127" s="251"/>
      <c r="AK127" s="251"/>
      <c r="AL127" s="251"/>
      <c r="AM127" s="251"/>
      <c r="AN127" s="251"/>
      <c r="AO127" s="251"/>
      <c r="AP127" s="251"/>
      <c r="AQ127" s="251"/>
      <c r="AR127" s="251"/>
      <c r="AS127" s="251"/>
      <c r="AT127" s="251"/>
      <c r="AU127" s="251"/>
      <c r="AV127" s="251"/>
      <c r="AW127" s="251"/>
      <c r="AX127" s="251"/>
    </row>
    <row r="128" spans="1:51" s="1" customFormat="1" ht="12" customHeight="1">
      <c r="A128" s="5" t="s">
        <v>225</v>
      </c>
      <c r="B128" s="282" t="s">
        <v>87</v>
      </c>
      <c r="C128" s="282"/>
      <c r="D128" s="282"/>
      <c r="E128" s="282"/>
      <c r="F128" s="282"/>
      <c r="G128" s="282"/>
      <c r="H128" s="282"/>
      <c r="I128" s="282"/>
      <c r="J128" s="282"/>
      <c r="K128" s="282"/>
      <c r="L128" s="282"/>
      <c r="M128" s="282"/>
      <c r="N128" s="282"/>
      <c r="O128" s="282"/>
      <c r="P128" s="282"/>
      <c r="Q128" s="282"/>
      <c r="R128" s="282"/>
      <c r="S128" s="282"/>
      <c r="T128" s="282"/>
      <c r="U128" s="282"/>
      <c r="V128" s="282"/>
      <c r="W128" s="282"/>
      <c r="X128" s="282"/>
      <c r="Y128" s="122"/>
      <c r="Z128" s="122"/>
      <c r="AA128" s="309" t="s">
        <v>46</v>
      </c>
      <c r="AB128" s="309"/>
      <c r="AC128" s="122" t="s">
        <v>163</v>
      </c>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row>
    <row r="129" spans="1:52" s="1" customFormat="1" ht="12" customHeight="1">
      <c r="A129" s="122"/>
      <c r="B129" s="282"/>
      <c r="C129" s="282"/>
      <c r="D129" s="282"/>
      <c r="E129" s="282"/>
      <c r="F129" s="282"/>
      <c r="G129" s="282"/>
      <c r="H129" s="282"/>
      <c r="I129" s="282"/>
      <c r="J129" s="282"/>
      <c r="K129" s="282"/>
      <c r="L129" s="282"/>
      <c r="M129" s="282"/>
      <c r="N129" s="282"/>
      <c r="O129" s="282"/>
      <c r="P129" s="282"/>
      <c r="Q129" s="282"/>
      <c r="R129" s="282"/>
      <c r="S129" s="282"/>
      <c r="T129" s="282"/>
      <c r="U129" s="282"/>
      <c r="V129" s="282"/>
      <c r="W129" s="282"/>
      <c r="X129" s="282"/>
      <c r="Y129" s="122"/>
      <c r="Z129" s="122"/>
      <c r="AA129" s="122"/>
      <c r="AB129" s="122"/>
      <c r="AC129" s="251"/>
      <c r="AD129" s="251"/>
      <c r="AE129" s="251"/>
      <c r="AF129" s="251"/>
      <c r="AG129" s="251"/>
      <c r="AH129" s="251"/>
      <c r="AI129" s="251"/>
      <c r="AJ129" s="251"/>
      <c r="AK129" s="251"/>
      <c r="AL129" s="251"/>
      <c r="AM129" s="251"/>
      <c r="AN129" s="251"/>
      <c r="AO129" s="251"/>
      <c r="AP129" s="251"/>
      <c r="AQ129" s="251"/>
      <c r="AR129" s="251"/>
      <c r="AS129" s="251"/>
      <c r="AT129" s="251"/>
      <c r="AU129" s="251"/>
      <c r="AV129" s="251"/>
      <c r="AW129" s="251"/>
      <c r="AX129" s="251"/>
    </row>
    <row r="130" spans="1:52" s="1" customFormat="1" ht="12" customHeight="1">
      <c r="A130" s="122"/>
      <c r="B130" s="282"/>
      <c r="C130" s="282"/>
      <c r="D130" s="282"/>
      <c r="E130" s="282"/>
      <c r="F130" s="282"/>
      <c r="G130" s="282"/>
      <c r="H130" s="282"/>
      <c r="I130" s="282"/>
      <c r="J130" s="282"/>
      <c r="K130" s="282"/>
      <c r="L130" s="282"/>
      <c r="M130" s="282"/>
      <c r="N130" s="282"/>
      <c r="O130" s="282"/>
      <c r="P130" s="282"/>
      <c r="Q130" s="282"/>
      <c r="R130" s="282"/>
      <c r="S130" s="282"/>
      <c r="T130" s="282"/>
      <c r="U130" s="282"/>
      <c r="V130" s="282"/>
      <c r="W130" s="282"/>
      <c r="X130" s="282"/>
      <c r="Y130" s="122"/>
      <c r="Z130" s="122"/>
      <c r="AA130" s="122"/>
      <c r="AB130" s="122"/>
      <c r="AC130" s="251"/>
      <c r="AD130" s="251"/>
      <c r="AE130" s="251"/>
      <c r="AF130" s="251"/>
      <c r="AG130" s="251"/>
      <c r="AH130" s="251"/>
      <c r="AI130" s="251"/>
      <c r="AJ130" s="251"/>
      <c r="AK130" s="251"/>
      <c r="AL130" s="251"/>
      <c r="AM130" s="251"/>
      <c r="AN130" s="251"/>
      <c r="AO130" s="251"/>
      <c r="AP130" s="251"/>
      <c r="AQ130" s="251"/>
      <c r="AR130" s="251"/>
      <c r="AS130" s="251"/>
      <c r="AT130" s="251"/>
      <c r="AU130" s="251"/>
      <c r="AV130" s="251"/>
      <c r="AW130" s="251"/>
      <c r="AX130" s="251"/>
    </row>
    <row r="131" spans="1:52" s="1" customFormat="1" ht="12" customHeight="1">
      <c r="A131" s="5" t="s">
        <v>225</v>
      </c>
      <c r="B131" s="282" t="s">
        <v>88</v>
      </c>
      <c r="C131" s="282"/>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122"/>
      <c r="Z131" s="122"/>
    </row>
    <row r="132" spans="1:52" s="1" customFormat="1" ht="12" customHeight="1">
      <c r="A132" s="122"/>
      <c r="B132" s="282"/>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122"/>
      <c r="Z132" s="122"/>
      <c r="AA132" s="112" t="s">
        <v>47</v>
      </c>
      <c r="AB132" s="122"/>
      <c r="AC132" s="229" t="s">
        <v>164</v>
      </c>
      <c r="AD132" s="229"/>
      <c r="AE132" s="229"/>
      <c r="AF132" s="229"/>
      <c r="AG132" s="229"/>
      <c r="AH132" s="229"/>
      <c r="AI132" s="229"/>
      <c r="AJ132" s="229"/>
      <c r="AK132" s="229"/>
      <c r="AL132" s="229"/>
      <c r="AM132" s="229"/>
      <c r="AN132" s="229"/>
      <c r="AO132" s="229"/>
      <c r="AP132" s="229"/>
      <c r="AQ132" s="229"/>
      <c r="AR132" s="229"/>
      <c r="AS132" s="229"/>
      <c r="AT132" s="229"/>
      <c r="AU132" s="229"/>
      <c r="AV132" s="229"/>
      <c r="AW132" s="229"/>
      <c r="AX132" s="229"/>
      <c r="AY132" s="122"/>
      <c r="AZ132" s="122"/>
    </row>
    <row r="133" spans="1:52" s="1" customFormat="1" ht="12" customHeight="1">
      <c r="A133" s="5" t="s">
        <v>225</v>
      </c>
      <c r="B133" s="282" t="s">
        <v>89</v>
      </c>
      <c r="C133" s="282"/>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122"/>
      <c r="Z133" s="122"/>
      <c r="AA133" s="122"/>
      <c r="AB133" s="122"/>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122"/>
      <c r="AZ133" s="122"/>
    </row>
    <row r="134" spans="1:52" s="1" customFormat="1" ht="12" customHeight="1">
      <c r="A134" s="122"/>
      <c r="B134" s="282"/>
      <c r="C134" s="282"/>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122"/>
      <c r="Z134" s="122"/>
      <c r="AA134" s="282" t="s">
        <v>469</v>
      </c>
      <c r="AB134" s="282"/>
      <c r="AC134" s="282"/>
      <c r="AD134" s="282"/>
      <c r="AE134" s="282"/>
      <c r="AF134" s="282"/>
      <c r="AG134" s="282"/>
      <c r="AH134" s="282"/>
      <c r="AI134" s="282"/>
      <c r="AJ134" s="282"/>
      <c r="AK134" s="282"/>
      <c r="AL134" s="282"/>
      <c r="AM134" s="282"/>
      <c r="AN134" s="282"/>
      <c r="AO134" s="282"/>
      <c r="AP134" s="282"/>
      <c r="AQ134" s="282"/>
      <c r="AR134" s="282"/>
      <c r="AS134" s="282"/>
      <c r="AT134" s="282"/>
      <c r="AU134" s="282"/>
      <c r="AV134" s="282"/>
      <c r="AW134" s="282"/>
      <c r="AX134" s="282"/>
      <c r="AY134" s="122"/>
      <c r="AZ134" s="122"/>
    </row>
    <row r="135" spans="1:52" s="1" customFormat="1" ht="12" customHeight="1">
      <c r="A135" s="122"/>
      <c r="B135" s="282"/>
      <c r="C135" s="282"/>
      <c r="D135" s="282"/>
      <c r="E135" s="282"/>
      <c r="F135" s="282"/>
      <c r="G135" s="282"/>
      <c r="H135" s="282"/>
      <c r="I135" s="282"/>
      <c r="J135" s="282"/>
      <c r="K135" s="282"/>
      <c r="L135" s="282"/>
      <c r="M135" s="282"/>
      <c r="N135" s="282"/>
      <c r="O135" s="282"/>
      <c r="P135" s="282"/>
      <c r="Q135" s="282"/>
      <c r="R135" s="282"/>
      <c r="S135" s="282"/>
      <c r="T135" s="282"/>
      <c r="U135" s="282"/>
      <c r="V135" s="282"/>
      <c r="W135" s="282"/>
      <c r="X135" s="282"/>
      <c r="Y135" s="122"/>
      <c r="Z135" s="122"/>
      <c r="AA135" s="282"/>
      <c r="AB135" s="282"/>
      <c r="AC135" s="282"/>
      <c r="AD135" s="282"/>
      <c r="AE135" s="282"/>
      <c r="AF135" s="282"/>
      <c r="AG135" s="282"/>
      <c r="AH135" s="282"/>
      <c r="AI135" s="282"/>
      <c r="AJ135" s="282"/>
      <c r="AK135" s="282"/>
      <c r="AL135" s="282"/>
      <c r="AM135" s="282"/>
      <c r="AN135" s="282"/>
      <c r="AO135" s="282"/>
      <c r="AP135" s="282"/>
      <c r="AQ135" s="282"/>
      <c r="AR135" s="282"/>
      <c r="AS135" s="282"/>
      <c r="AT135" s="282"/>
      <c r="AU135" s="282"/>
      <c r="AV135" s="282"/>
      <c r="AW135" s="282"/>
      <c r="AX135" s="282"/>
      <c r="AY135" s="122"/>
      <c r="AZ135" s="122"/>
    </row>
    <row r="136" spans="1:52" s="1" customFormat="1" ht="12" customHeight="1">
      <c r="A136" s="5" t="s">
        <v>225</v>
      </c>
      <c r="B136" s="282" t="s">
        <v>158</v>
      </c>
      <c r="C136" s="282"/>
      <c r="D136" s="282"/>
      <c r="E136" s="282"/>
      <c r="F136" s="282"/>
      <c r="G136" s="282"/>
      <c r="H136" s="282"/>
      <c r="I136" s="282"/>
      <c r="J136" s="282"/>
      <c r="K136" s="282"/>
      <c r="L136" s="282"/>
      <c r="M136" s="282"/>
      <c r="N136" s="282"/>
      <c r="O136" s="282"/>
      <c r="P136" s="282"/>
      <c r="Q136" s="282"/>
      <c r="R136" s="282"/>
      <c r="S136" s="282"/>
      <c r="T136" s="282"/>
      <c r="U136" s="282"/>
      <c r="V136" s="282"/>
      <c r="W136" s="282"/>
      <c r="X136" s="282"/>
      <c r="Y136" s="122"/>
      <c r="Z136" s="122"/>
      <c r="AA136" s="282"/>
      <c r="AB136" s="282"/>
      <c r="AC136" s="282"/>
      <c r="AD136" s="282"/>
      <c r="AE136" s="282"/>
      <c r="AF136" s="282"/>
      <c r="AG136" s="282"/>
      <c r="AH136" s="282"/>
      <c r="AI136" s="282"/>
      <c r="AJ136" s="282"/>
      <c r="AK136" s="282"/>
      <c r="AL136" s="282"/>
      <c r="AM136" s="282"/>
      <c r="AN136" s="282"/>
      <c r="AO136" s="282"/>
      <c r="AP136" s="282"/>
      <c r="AQ136" s="282"/>
      <c r="AR136" s="282"/>
      <c r="AS136" s="282"/>
      <c r="AT136" s="282"/>
      <c r="AU136" s="282"/>
      <c r="AV136" s="282"/>
      <c r="AW136" s="282"/>
      <c r="AX136" s="282"/>
      <c r="AY136" s="122"/>
      <c r="AZ136" s="122"/>
    </row>
    <row r="137" spans="1:52" s="1" customFormat="1" ht="12" customHeight="1">
      <c r="A137" s="122"/>
      <c r="B137" s="282"/>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122"/>
      <c r="Z137" s="122"/>
    </row>
    <row r="138" spans="1:52" s="1" customFormat="1" ht="12" customHeight="1">
      <c r="Y138" s="122"/>
      <c r="Z138" s="122"/>
    </row>
    <row r="139" spans="1:52" s="1" customFormat="1" ht="12" customHeight="1">
      <c r="Y139" s="122"/>
      <c r="Z139" s="122"/>
    </row>
    <row r="140" spans="1:52" s="1" customFormat="1" ht="12" customHeight="1">
      <c r="A140" s="192"/>
      <c r="B140" s="192"/>
      <c r="C140" s="192"/>
      <c r="D140" s="192" t="s">
        <v>449</v>
      </c>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296"/>
      <c r="AU140" s="296"/>
      <c r="AV140" s="296"/>
      <c r="AW140" s="296"/>
      <c r="AX140" s="296"/>
    </row>
    <row r="141" spans="1:52" s="1" customFormat="1" ht="12" customHeight="1">
      <c r="Y141" s="122"/>
      <c r="Z141" s="122"/>
    </row>
    <row r="142" spans="1:52" s="1" customFormat="1" ht="12" customHeight="1">
      <c r="A142" s="112" t="s">
        <v>50</v>
      </c>
      <c r="B142" s="122"/>
      <c r="C142" s="229" t="s">
        <v>165</v>
      </c>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122"/>
      <c r="Z142" s="122"/>
      <c r="AA142" s="282" t="s">
        <v>99</v>
      </c>
      <c r="AB142" s="282"/>
      <c r="AC142" s="282"/>
      <c r="AD142" s="282"/>
      <c r="AE142" s="282"/>
      <c r="AF142" s="282"/>
      <c r="AG142" s="282"/>
      <c r="AH142" s="282"/>
      <c r="AI142" s="282"/>
      <c r="AJ142" s="282"/>
      <c r="AK142" s="282"/>
      <c r="AL142" s="282"/>
      <c r="AM142" s="282"/>
      <c r="AN142" s="282"/>
      <c r="AO142" s="282"/>
      <c r="AP142" s="282"/>
      <c r="AQ142" s="282"/>
      <c r="AR142" s="282"/>
      <c r="AS142" s="282"/>
      <c r="AT142" s="282"/>
      <c r="AU142" s="282"/>
      <c r="AV142" s="282"/>
      <c r="AW142" s="282"/>
      <c r="AX142" s="282"/>
    </row>
    <row r="143" spans="1:52" s="1" customFormat="1" ht="12" customHeight="1">
      <c r="A143" s="122"/>
      <c r="B143" s="122"/>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122"/>
      <c r="Z143" s="122"/>
      <c r="AA143" s="282"/>
      <c r="AB143" s="282"/>
      <c r="AC143" s="282"/>
      <c r="AD143" s="282"/>
      <c r="AE143" s="282"/>
      <c r="AF143" s="282"/>
      <c r="AG143" s="282"/>
      <c r="AH143" s="282"/>
      <c r="AI143" s="282"/>
      <c r="AJ143" s="282"/>
      <c r="AK143" s="282"/>
      <c r="AL143" s="282"/>
      <c r="AM143" s="282"/>
      <c r="AN143" s="282"/>
      <c r="AO143" s="282"/>
      <c r="AP143" s="282"/>
      <c r="AQ143" s="282"/>
      <c r="AR143" s="282"/>
      <c r="AS143" s="282"/>
      <c r="AT143" s="282"/>
      <c r="AU143" s="282"/>
      <c r="AV143" s="282"/>
      <c r="AW143" s="282"/>
      <c r="AX143" s="282"/>
    </row>
    <row r="144" spans="1:52" s="1" customFormat="1" ht="12" customHeight="1">
      <c r="A144" s="122" t="s">
        <v>166</v>
      </c>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282"/>
      <c r="AB144" s="282"/>
      <c r="AC144" s="282"/>
      <c r="AD144" s="282"/>
      <c r="AE144" s="282"/>
      <c r="AF144" s="282"/>
      <c r="AG144" s="282"/>
      <c r="AH144" s="282"/>
      <c r="AI144" s="282"/>
      <c r="AJ144" s="282"/>
      <c r="AK144" s="282"/>
      <c r="AL144" s="282"/>
      <c r="AM144" s="282"/>
      <c r="AN144" s="282"/>
      <c r="AO144" s="282"/>
      <c r="AP144" s="282"/>
      <c r="AQ144" s="282"/>
      <c r="AR144" s="282"/>
      <c r="AS144" s="282"/>
      <c r="AT144" s="282"/>
      <c r="AU144" s="282"/>
      <c r="AV144" s="282"/>
      <c r="AW144" s="282"/>
      <c r="AX144" s="282"/>
    </row>
    <row r="145" spans="1:50" s="1" customFormat="1" ht="9" customHeight="1">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row>
    <row r="146" spans="1:50" s="1" customFormat="1" ht="12" customHeight="1">
      <c r="A146" s="122"/>
      <c r="B146" s="122"/>
      <c r="C146" s="289" t="s">
        <v>440</v>
      </c>
      <c r="D146" s="289"/>
      <c r="E146" s="289"/>
      <c r="F146" s="289"/>
      <c r="G146" s="289"/>
      <c r="H146" s="289"/>
      <c r="I146" s="289"/>
      <c r="J146" s="289"/>
      <c r="K146" s="289"/>
      <c r="L146" s="289"/>
      <c r="M146" s="289"/>
      <c r="N146" s="289"/>
      <c r="O146" s="289"/>
      <c r="P146" s="289"/>
      <c r="Q146" s="289"/>
      <c r="R146" s="289"/>
      <c r="S146" s="289"/>
      <c r="T146" s="289"/>
      <c r="U146" s="289"/>
      <c r="V146" s="289"/>
      <c r="W146" s="289"/>
      <c r="X146" s="289"/>
      <c r="Y146" s="122"/>
      <c r="Z146" s="122"/>
      <c r="AA146" s="122" t="s">
        <v>136</v>
      </c>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row>
    <row r="147" spans="1:50" s="1" customFormat="1" ht="12" customHeight="1">
      <c r="A147" s="122"/>
      <c r="B147" s="122"/>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289"/>
      <c r="Y147" s="122"/>
      <c r="Z147" s="122"/>
      <c r="AA147" s="282" t="s">
        <v>124</v>
      </c>
      <c r="AB147" s="282"/>
      <c r="AC147" s="282"/>
      <c r="AD147" s="282"/>
      <c r="AE147" s="282"/>
      <c r="AF147" s="282"/>
      <c r="AG147" s="282"/>
      <c r="AH147" s="282"/>
      <c r="AI147" s="282"/>
      <c r="AJ147" s="282"/>
      <c r="AK147" s="282"/>
      <c r="AL147" s="282"/>
      <c r="AM147" s="282"/>
      <c r="AN147" s="282"/>
      <c r="AO147" s="282"/>
      <c r="AP147" s="282"/>
      <c r="AQ147" s="282"/>
      <c r="AR147" s="282"/>
      <c r="AS147" s="282"/>
      <c r="AT147" s="282"/>
      <c r="AU147" s="282"/>
      <c r="AV147" s="282"/>
      <c r="AW147" s="282"/>
      <c r="AX147" s="282"/>
    </row>
    <row r="148" spans="1:50" s="1" customFormat="1" ht="12" customHeight="1">
      <c r="A148" s="122"/>
      <c r="B148" s="122"/>
      <c r="C148" s="17" t="s">
        <v>73</v>
      </c>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282"/>
      <c r="AB148" s="282"/>
      <c r="AC148" s="282"/>
      <c r="AD148" s="282"/>
      <c r="AE148" s="282"/>
      <c r="AF148" s="282"/>
      <c r="AG148" s="282"/>
      <c r="AH148" s="282"/>
      <c r="AI148" s="282"/>
      <c r="AJ148" s="282"/>
      <c r="AK148" s="282"/>
      <c r="AL148" s="282"/>
      <c r="AM148" s="282"/>
      <c r="AN148" s="282"/>
      <c r="AO148" s="282"/>
      <c r="AP148" s="282"/>
      <c r="AQ148" s="282"/>
      <c r="AR148" s="282"/>
      <c r="AS148" s="282"/>
      <c r="AT148" s="282"/>
      <c r="AU148" s="282"/>
      <c r="AV148" s="282"/>
      <c r="AW148" s="282"/>
      <c r="AX148" s="282"/>
    </row>
    <row r="149" spans="1:50" s="1" customFormat="1" ht="12" customHeight="1">
      <c r="A149" s="122"/>
      <c r="B149" s="122"/>
      <c r="C149" s="17" t="s">
        <v>74</v>
      </c>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282"/>
      <c r="AB149" s="282"/>
      <c r="AC149" s="282"/>
      <c r="AD149" s="282"/>
      <c r="AE149" s="282"/>
      <c r="AF149" s="282"/>
      <c r="AG149" s="282"/>
      <c r="AH149" s="282"/>
      <c r="AI149" s="282"/>
      <c r="AJ149" s="282"/>
      <c r="AK149" s="282"/>
      <c r="AL149" s="282"/>
      <c r="AM149" s="282"/>
      <c r="AN149" s="282"/>
      <c r="AO149" s="282"/>
      <c r="AP149" s="282"/>
      <c r="AQ149" s="282"/>
      <c r="AR149" s="282"/>
      <c r="AS149" s="282"/>
      <c r="AT149" s="282"/>
      <c r="AU149" s="282"/>
      <c r="AV149" s="282"/>
      <c r="AW149" s="282"/>
      <c r="AX149" s="282"/>
    </row>
    <row r="150" spans="1:50" s="1" customFormat="1" ht="8.25" customHeight="1">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row>
    <row r="151" spans="1:50" s="1" customFormat="1" ht="12" customHeight="1">
      <c r="A151" s="122"/>
      <c r="B151" s="17" t="s">
        <v>109</v>
      </c>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282" t="s">
        <v>174</v>
      </c>
      <c r="AB151" s="282"/>
      <c r="AC151" s="282"/>
      <c r="AD151" s="282"/>
      <c r="AE151" s="282"/>
      <c r="AF151" s="282"/>
      <c r="AG151" s="282"/>
      <c r="AH151" s="282"/>
      <c r="AI151" s="282"/>
      <c r="AJ151" s="282"/>
      <c r="AK151" s="282"/>
      <c r="AL151" s="282"/>
      <c r="AM151" s="282"/>
      <c r="AN151" s="282"/>
      <c r="AO151" s="282"/>
      <c r="AP151" s="282"/>
      <c r="AQ151" s="282"/>
      <c r="AR151" s="282"/>
      <c r="AS151" s="282"/>
      <c r="AT151" s="282"/>
      <c r="AU151" s="282"/>
      <c r="AV151" s="282"/>
      <c r="AW151" s="282"/>
      <c r="AX151" s="282"/>
    </row>
    <row r="152" spans="1:50" s="1" customFormat="1" ht="12" customHeight="1">
      <c r="A152" s="5" t="s">
        <v>225</v>
      </c>
      <c r="B152" s="13" t="s">
        <v>441</v>
      </c>
      <c r="C152" s="122"/>
      <c r="D152" s="122"/>
      <c r="E152" s="122"/>
      <c r="F152" s="122"/>
      <c r="G152" s="122"/>
      <c r="H152" s="122"/>
      <c r="I152" s="122"/>
      <c r="J152" s="122"/>
      <c r="K152" s="122"/>
      <c r="L152" s="122"/>
      <c r="M152" s="122"/>
      <c r="N152" s="122"/>
      <c r="O152" s="122"/>
      <c r="P152" s="122"/>
      <c r="Q152" s="122"/>
      <c r="R152" s="287" t="s">
        <v>121</v>
      </c>
      <c r="S152" s="287"/>
      <c r="T152" s="287"/>
      <c r="U152" s="291"/>
      <c r="V152" s="291"/>
      <c r="W152" s="291"/>
      <c r="X152" s="291"/>
      <c r="Y152" s="122"/>
      <c r="Z152" s="122"/>
      <c r="AA152" s="282"/>
      <c r="AB152" s="282"/>
      <c r="AC152" s="282"/>
      <c r="AD152" s="282"/>
      <c r="AE152" s="282"/>
      <c r="AF152" s="282"/>
      <c r="AG152" s="282"/>
      <c r="AH152" s="282"/>
      <c r="AI152" s="282"/>
      <c r="AJ152" s="282"/>
      <c r="AK152" s="282"/>
      <c r="AL152" s="282"/>
      <c r="AM152" s="282"/>
      <c r="AN152" s="282"/>
      <c r="AO152" s="282"/>
      <c r="AP152" s="282"/>
      <c r="AQ152" s="282"/>
      <c r="AR152" s="282"/>
      <c r="AS152" s="282"/>
      <c r="AT152" s="282"/>
      <c r="AU152" s="282"/>
      <c r="AV152" s="282"/>
      <c r="AW152" s="282"/>
      <c r="AX152" s="282"/>
    </row>
    <row r="153" spans="1:50" s="1" customFormat="1" ht="12" customHeight="1">
      <c r="A153" s="5" t="s">
        <v>225</v>
      </c>
      <c r="B153" s="289" t="s">
        <v>442</v>
      </c>
      <c r="C153" s="289"/>
      <c r="D153" s="289"/>
      <c r="E153" s="289"/>
      <c r="F153" s="289"/>
      <c r="G153" s="289"/>
      <c r="H153" s="289"/>
      <c r="I153" s="289"/>
      <c r="J153" s="289"/>
      <c r="K153" s="289"/>
      <c r="L153" s="289"/>
      <c r="M153" s="289"/>
      <c r="N153" s="289"/>
      <c r="O153" s="289"/>
      <c r="P153" s="289"/>
      <c r="Q153" s="289"/>
      <c r="R153" s="122"/>
      <c r="S153" s="122"/>
      <c r="T153" s="122"/>
      <c r="U153" s="122"/>
      <c r="V153" s="122"/>
      <c r="W153" s="122"/>
      <c r="X153" s="122"/>
      <c r="Y153" s="122"/>
      <c r="Z153" s="122"/>
      <c r="AA153" s="282"/>
      <c r="AB153" s="282"/>
      <c r="AC153" s="282"/>
      <c r="AD153" s="282"/>
      <c r="AE153" s="282"/>
      <c r="AF153" s="282"/>
      <c r="AG153" s="282"/>
      <c r="AH153" s="282"/>
      <c r="AI153" s="282"/>
      <c r="AJ153" s="282"/>
      <c r="AK153" s="282"/>
      <c r="AL153" s="282"/>
      <c r="AM153" s="282"/>
      <c r="AN153" s="282"/>
      <c r="AO153" s="282"/>
      <c r="AP153" s="282"/>
      <c r="AQ153" s="282"/>
      <c r="AR153" s="282"/>
      <c r="AS153" s="282"/>
      <c r="AT153" s="282"/>
      <c r="AU153" s="282"/>
      <c r="AV153" s="282"/>
      <c r="AW153" s="282"/>
      <c r="AX153" s="282"/>
    </row>
    <row r="154" spans="1:50" s="1" customFormat="1" ht="12" customHeight="1">
      <c r="A154" s="122"/>
      <c r="B154" s="289"/>
      <c r="C154" s="289"/>
      <c r="D154" s="289"/>
      <c r="E154" s="289"/>
      <c r="F154" s="289"/>
      <c r="G154" s="289"/>
      <c r="H154" s="289"/>
      <c r="I154" s="289"/>
      <c r="J154" s="289"/>
      <c r="K154" s="289"/>
      <c r="L154" s="289"/>
      <c r="M154" s="289"/>
      <c r="N154" s="289"/>
      <c r="O154" s="289"/>
      <c r="P154" s="289"/>
      <c r="Q154" s="289"/>
      <c r="R154" s="122"/>
      <c r="S154" s="122"/>
      <c r="T154" s="122"/>
      <c r="U154" s="122"/>
      <c r="V154" s="122"/>
      <c r="W154" s="122"/>
      <c r="X154" s="122"/>
      <c r="Y154" s="122"/>
      <c r="Z154" s="122"/>
      <c r="AA154" s="282"/>
      <c r="AB154" s="282"/>
      <c r="AC154" s="282"/>
      <c r="AD154" s="282"/>
      <c r="AE154" s="282"/>
      <c r="AF154" s="282"/>
      <c r="AG154" s="282"/>
      <c r="AH154" s="282"/>
      <c r="AI154" s="282"/>
      <c r="AJ154" s="282"/>
      <c r="AK154" s="282"/>
      <c r="AL154" s="282"/>
      <c r="AM154" s="282"/>
      <c r="AN154" s="282"/>
      <c r="AO154" s="282"/>
      <c r="AP154" s="282"/>
      <c r="AQ154" s="282"/>
      <c r="AR154" s="282"/>
      <c r="AS154" s="282"/>
      <c r="AT154" s="282"/>
      <c r="AU154" s="282"/>
      <c r="AV154" s="282"/>
      <c r="AW154" s="282"/>
      <c r="AX154" s="282"/>
    </row>
    <row r="155" spans="1:50" s="1" customFormat="1" ht="12" customHeight="1">
      <c r="A155" s="122"/>
      <c r="B155" s="289"/>
      <c r="C155" s="289"/>
      <c r="D155" s="289"/>
      <c r="E155" s="289"/>
      <c r="F155" s="289"/>
      <c r="G155" s="289"/>
      <c r="H155" s="289"/>
      <c r="I155" s="289"/>
      <c r="J155" s="289"/>
      <c r="K155" s="289"/>
      <c r="L155" s="289"/>
      <c r="M155" s="289"/>
      <c r="N155" s="289"/>
      <c r="O155" s="289"/>
      <c r="P155" s="289"/>
      <c r="Q155" s="289"/>
      <c r="R155" s="287" t="s">
        <v>330</v>
      </c>
      <c r="S155" s="287"/>
      <c r="T155" s="287"/>
      <c r="U155" s="291"/>
      <c r="V155" s="291"/>
      <c r="W155" s="291"/>
      <c r="X155" s="291"/>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row>
    <row r="156" spans="1:50" s="1" customFormat="1" ht="12" customHeight="1">
      <c r="A156" s="5" t="s">
        <v>225</v>
      </c>
      <c r="B156" s="289" t="s">
        <v>116</v>
      </c>
      <c r="C156" s="289"/>
      <c r="D156" s="289"/>
      <c r="E156" s="289"/>
      <c r="F156" s="289"/>
      <c r="G156" s="289"/>
      <c r="H156" s="289"/>
      <c r="I156" s="289"/>
      <c r="J156" s="289"/>
      <c r="K156" s="289"/>
      <c r="L156" s="289"/>
      <c r="M156" s="289"/>
      <c r="N156" s="289"/>
      <c r="O156" s="289"/>
      <c r="P156" s="289"/>
      <c r="Q156" s="289"/>
      <c r="R156" s="122"/>
      <c r="S156" s="122"/>
      <c r="T156" s="122"/>
      <c r="U156" s="122"/>
      <c r="V156" s="122"/>
      <c r="W156" s="122"/>
      <c r="X156" s="122"/>
      <c r="AA156" s="282" t="s">
        <v>122</v>
      </c>
      <c r="AB156" s="282"/>
      <c r="AC156" s="282"/>
      <c r="AD156" s="282"/>
      <c r="AE156" s="282"/>
      <c r="AF156" s="282"/>
      <c r="AG156" s="282"/>
      <c r="AH156" s="282"/>
      <c r="AI156" s="282"/>
      <c r="AJ156" s="282"/>
      <c r="AK156" s="282"/>
      <c r="AL156" s="282"/>
      <c r="AM156" s="282"/>
      <c r="AN156" s="282"/>
      <c r="AO156" s="282"/>
      <c r="AP156" s="282"/>
      <c r="AQ156" s="282"/>
      <c r="AR156" s="282"/>
      <c r="AS156" s="282"/>
      <c r="AT156" s="282"/>
      <c r="AU156" s="282"/>
      <c r="AV156" s="282"/>
      <c r="AW156" s="282"/>
      <c r="AX156" s="282"/>
    </row>
    <row r="157" spans="1:50" s="1" customFormat="1" ht="12" customHeight="1">
      <c r="A157" s="122"/>
      <c r="B157" s="289"/>
      <c r="C157" s="289"/>
      <c r="D157" s="289"/>
      <c r="E157" s="289"/>
      <c r="F157" s="289"/>
      <c r="G157" s="289"/>
      <c r="H157" s="289"/>
      <c r="I157" s="289"/>
      <c r="J157" s="289"/>
      <c r="K157" s="289"/>
      <c r="L157" s="289"/>
      <c r="M157" s="289"/>
      <c r="N157" s="289"/>
      <c r="O157" s="289"/>
      <c r="P157" s="289"/>
      <c r="Q157" s="289"/>
      <c r="R157" s="122"/>
      <c r="S157" s="122"/>
      <c r="T157" s="122"/>
      <c r="U157" s="122"/>
      <c r="V157" s="122"/>
      <c r="W157" s="122"/>
      <c r="X157" s="122"/>
      <c r="AA157" s="282"/>
      <c r="AB157" s="282"/>
      <c r="AC157" s="282"/>
      <c r="AD157" s="282"/>
      <c r="AE157" s="282"/>
      <c r="AF157" s="282"/>
      <c r="AG157" s="282"/>
      <c r="AH157" s="282"/>
      <c r="AI157" s="282"/>
      <c r="AJ157" s="282"/>
      <c r="AK157" s="282"/>
      <c r="AL157" s="282"/>
      <c r="AM157" s="282"/>
      <c r="AN157" s="282"/>
      <c r="AO157" s="282"/>
      <c r="AP157" s="282"/>
      <c r="AQ157" s="282"/>
      <c r="AR157" s="282"/>
      <c r="AS157" s="282"/>
      <c r="AT157" s="282"/>
      <c r="AU157" s="282"/>
      <c r="AV157" s="282"/>
      <c r="AW157" s="282"/>
      <c r="AX157" s="282"/>
    </row>
    <row r="158" spans="1:50" s="1" customFormat="1" ht="12" customHeight="1">
      <c r="A158" s="122"/>
      <c r="B158" s="289"/>
      <c r="C158" s="289"/>
      <c r="D158" s="289"/>
      <c r="E158" s="289"/>
      <c r="F158" s="289"/>
      <c r="G158" s="289"/>
      <c r="H158" s="289"/>
      <c r="I158" s="289"/>
      <c r="J158" s="289"/>
      <c r="K158" s="289"/>
      <c r="L158" s="289"/>
      <c r="M158" s="289"/>
      <c r="N158" s="289"/>
      <c r="O158" s="289"/>
      <c r="P158" s="289"/>
      <c r="Q158" s="289"/>
      <c r="R158" s="287" t="s">
        <v>331</v>
      </c>
      <c r="S158" s="287"/>
      <c r="T158" s="287"/>
      <c r="U158" s="291"/>
      <c r="V158" s="291"/>
      <c r="W158" s="291"/>
      <c r="X158" s="291"/>
      <c r="AA158" s="282"/>
      <c r="AB158" s="282"/>
      <c r="AC158" s="282"/>
      <c r="AD158" s="282"/>
      <c r="AE158" s="282"/>
      <c r="AF158" s="282"/>
      <c r="AG158" s="282"/>
      <c r="AH158" s="282"/>
      <c r="AI158" s="282"/>
      <c r="AJ158" s="282"/>
      <c r="AK158" s="282"/>
      <c r="AL158" s="282"/>
      <c r="AM158" s="282"/>
      <c r="AN158" s="282"/>
      <c r="AO158" s="282"/>
      <c r="AP158" s="282"/>
      <c r="AQ158" s="282"/>
      <c r="AR158" s="282"/>
      <c r="AS158" s="282"/>
      <c r="AT158" s="282"/>
      <c r="AU158" s="282"/>
      <c r="AV158" s="282"/>
      <c r="AW158" s="282"/>
      <c r="AX158" s="282"/>
    </row>
    <row r="159" spans="1:50" s="1" customFormat="1" ht="12" customHeight="1">
      <c r="A159" s="5" t="s">
        <v>225</v>
      </c>
      <c r="B159" s="289" t="s">
        <v>443</v>
      </c>
      <c r="C159" s="289"/>
      <c r="D159" s="289"/>
      <c r="E159" s="289"/>
      <c r="F159" s="289"/>
      <c r="G159" s="289"/>
      <c r="H159" s="289"/>
      <c r="I159" s="289"/>
      <c r="J159" s="289"/>
      <c r="K159" s="289"/>
      <c r="L159" s="289"/>
      <c r="M159" s="289"/>
      <c r="N159" s="289"/>
      <c r="O159" s="289"/>
      <c r="P159" s="289"/>
      <c r="Q159" s="289"/>
      <c r="R159" s="122"/>
      <c r="S159" s="122"/>
      <c r="T159" s="122"/>
      <c r="U159" s="122"/>
      <c r="V159" s="122"/>
      <c r="W159" s="122"/>
      <c r="X159" s="122"/>
      <c r="AA159" s="5" t="s">
        <v>225</v>
      </c>
      <c r="AB159" s="284" t="s">
        <v>220</v>
      </c>
      <c r="AC159" s="284"/>
      <c r="AD159" s="284"/>
      <c r="AE159" s="284"/>
      <c r="AF159" s="284"/>
      <c r="AG159" s="284"/>
      <c r="AH159" s="284"/>
      <c r="AI159" s="284"/>
      <c r="AJ159" s="284"/>
      <c r="AK159" s="284"/>
      <c r="AL159" s="148"/>
      <c r="AM159" s="148"/>
      <c r="AN159" s="148"/>
      <c r="AO159" s="148"/>
      <c r="AP159" s="148"/>
      <c r="AQ159" s="148"/>
      <c r="AR159" s="122"/>
      <c r="AS159" s="122"/>
      <c r="AT159" s="122"/>
      <c r="AU159" s="122"/>
      <c r="AV159" s="122"/>
      <c r="AW159" s="122"/>
      <c r="AX159" s="122"/>
    </row>
    <row r="160" spans="1:50" s="1" customFormat="1" ht="12" customHeight="1">
      <c r="A160" s="122"/>
      <c r="B160" s="289"/>
      <c r="C160" s="289"/>
      <c r="D160" s="289"/>
      <c r="E160" s="289"/>
      <c r="F160" s="289"/>
      <c r="G160" s="289"/>
      <c r="H160" s="289"/>
      <c r="I160" s="289"/>
      <c r="J160" s="289"/>
      <c r="K160" s="289"/>
      <c r="L160" s="289"/>
      <c r="M160" s="289"/>
      <c r="N160" s="289"/>
      <c r="O160" s="289"/>
      <c r="P160" s="289"/>
      <c r="Q160" s="289"/>
      <c r="R160" s="287" t="s">
        <v>332</v>
      </c>
      <c r="S160" s="287"/>
      <c r="T160" s="287"/>
      <c r="U160" s="291"/>
      <c r="V160" s="291"/>
      <c r="W160" s="291"/>
      <c r="X160" s="291"/>
      <c r="Y160" s="122"/>
      <c r="Z160" s="122"/>
      <c r="AA160" s="122"/>
      <c r="AB160" s="284"/>
      <c r="AC160" s="284"/>
      <c r="AD160" s="284"/>
      <c r="AE160" s="284"/>
      <c r="AF160" s="284"/>
      <c r="AG160" s="284"/>
      <c r="AH160" s="284"/>
      <c r="AI160" s="284"/>
      <c r="AJ160" s="284"/>
      <c r="AK160" s="284"/>
      <c r="AL160" s="122"/>
      <c r="AM160" s="122"/>
      <c r="AN160" s="122"/>
      <c r="AO160" s="122"/>
      <c r="AP160" s="122"/>
      <c r="AQ160" s="122"/>
      <c r="AR160" s="122"/>
      <c r="AS160" s="122"/>
      <c r="AT160" s="122"/>
      <c r="AU160" s="122"/>
      <c r="AV160" s="122"/>
      <c r="AW160" s="122"/>
      <c r="AX160" s="122"/>
    </row>
    <row r="161" spans="1:50" s="1" customFormat="1" ht="12" customHeight="1">
      <c r="A161" s="5" t="s">
        <v>225</v>
      </c>
      <c r="B161" s="289" t="s">
        <v>444</v>
      </c>
      <c r="C161" s="289"/>
      <c r="D161" s="289"/>
      <c r="E161" s="289"/>
      <c r="F161" s="289"/>
      <c r="G161" s="289"/>
      <c r="H161" s="289"/>
      <c r="I161" s="289"/>
      <c r="J161" s="289"/>
      <c r="K161" s="289"/>
      <c r="L161" s="289"/>
      <c r="M161" s="289"/>
      <c r="N161" s="289"/>
      <c r="O161" s="289"/>
      <c r="P161" s="289"/>
      <c r="Q161" s="289"/>
      <c r="R161" s="122"/>
      <c r="S161" s="122"/>
      <c r="T161" s="122"/>
      <c r="U161" s="122"/>
      <c r="V161" s="122"/>
      <c r="W161" s="122"/>
      <c r="X161" s="122"/>
      <c r="Y161" s="122"/>
      <c r="Z161" s="122"/>
      <c r="AA161" s="122"/>
      <c r="AB161" s="284"/>
      <c r="AC161" s="284"/>
      <c r="AD161" s="284"/>
      <c r="AE161" s="284"/>
      <c r="AF161" s="284"/>
      <c r="AG161" s="284"/>
      <c r="AH161" s="284"/>
      <c r="AI161" s="284"/>
      <c r="AJ161" s="284"/>
      <c r="AK161" s="284"/>
      <c r="AL161" s="298" t="s">
        <v>169</v>
      </c>
      <c r="AM161" s="298"/>
      <c r="AN161" s="298"/>
      <c r="AO161" s="298"/>
      <c r="AP161" s="298"/>
      <c r="AQ161" s="302"/>
      <c r="AR161" s="302"/>
      <c r="AS161" s="302"/>
      <c r="AT161" s="302"/>
      <c r="AU161" s="302"/>
      <c r="AV161" s="302"/>
      <c r="AW161" s="302"/>
      <c r="AX161" s="302"/>
    </row>
    <row r="162" spans="1:50" s="1" customFormat="1" ht="12" customHeight="1">
      <c r="A162" s="122"/>
      <c r="B162" s="289"/>
      <c r="C162" s="289"/>
      <c r="D162" s="289"/>
      <c r="E162" s="289"/>
      <c r="F162" s="289"/>
      <c r="G162" s="289"/>
      <c r="H162" s="289"/>
      <c r="I162" s="289"/>
      <c r="J162" s="289"/>
      <c r="K162" s="289"/>
      <c r="L162" s="289"/>
      <c r="M162" s="289"/>
      <c r="N162" s="289"/>
      <c r="O162" s="289"/>
      <c r="P162" s="289"/>
      <c r="Q162" s="289"/>
      <c r="R162" s="287" t="s">
        <v>167</v>
      </c>
      <c r="S162" s="287"/>
      <c r="T162" s="287"/>
      <c r="U162" s="291"/>
      <c r="V162" s="291"/>
      <c r="W162" s="291"/>
      <c r="X162" s="291"/>
      <c r="Y162" s="122"/>
      <c r="Z162" s="122"/>
      <c r="AA162" s="5" t="s">
        <v>225</v>
      </c>
      <c r="AB162" s="289" t="s">
        <v>171</v>
      </c>
      <c r="AC162" s="289"/>
      <c r="AD162" s="289"/>
      <c r="AE162" s="289"/>
      <c r="AF162" s="289"/>
      <c r="AG162" s="289"/>
      <c r="AH162" s="289"/>
      <c r="AI162" s="289"/>
      <c r="AJ162" s="289"/>
      <c r="AK162" s="289"/>
      <c r="AL162" s="122"/>
      <c r="AM162" s="122"/>
      <c r="AN162" s="122"/>
      <c r="AO162" s="122"/>
      <c r="AP162" s="122"/>
      <c r="AQ162" s="148"/>
      <c r="AR162" s="148"/>
      <c r="AS162" s="148"/>
      <c r="AT162" s="167"/>
      <c r="AU162" s="167"/>
      <c r="AV162" s="167"/>
      <c r="AW162" s="167"/>
      <c r="AX162" s="167"/>
    </row>
    <row r="163" spans="1:50" s="1" customFormat="1" ht="12" customHeight="1">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5"/>
      <c r="AB163" s="289"/>
      <c r="AC163" s="289"/>
      <c r="AD163" s="289"/>
      <c r="AE163" s="289"/>
      <c r="AF163" s="289"/>
      <c r="AG163" s="289"/>
      <c r="AH163" s="289"/>
      <c r="AI163" s="289"/>
      <c r="AJ163" s="289"/>
      <c r="AK163" s="289"/>
      <c r="AL163" s="298" t="s">
        <v>169</v>
      </c>
      <c r="AM163" s="298"/>
      <c r="AN163" s="298"/>
      <c r="AO163" s="298"/>
      <c r="AP163" s="298"/>
      <c r="AQ163" s="302"/>
      <c r="AR163" s="302"/>
      <c r="AS163" s="302"/>
      <c r="AT163" s="302"/>
      <c r="AU163" s="302"/>
      <c r="AV163" s="302"/>
      <c r="AW163" s="302"/>
      <c r="AX163" s="302"/>
    </row>
    <row r="164" spans="1:50" s="1" customFormat="1" ht="12" customHeight="1">
      <c r="A164" s="122"/>
      <c r="B164" s="122"/>
      <c r="C164" s="289" t="s">
        <v>196</v>
      </c>
      <c r="D164" s="289"/>
      <c r="E164" s="289"/>
      <c r="F164" s="289"/>
      <c r="G164" s="289"/>
      <c r="H164" s="289"/>
      <c r="I164" s="289"/>
      <c r="J164" s="289"/>
      <c r="K164" s="289"/>
      <c r="L164" s="289"/>
      <c r="M164" s="289"/>
      <c r="N164" s="289"/>
      <c r="O164" s="289"/>
      <c r="P164" s="289"/>
      <c r="Q164" s="289"/>
      <c r="R164" s="289"/>
      <c r="S164" s="289"/>
      <c r="T164" s="289"/>
      <c r="U164" s="289"/>
      <c r="V164" s="289"/>
      <c r="W164" s="289"/>
      <c r="X164" s="289"/>
      <c r="Y164" s="122"/>
      <c r="Z164" s="122"/>
      <c r="AA164" s="5" t="s">
        <v>225</v>
      </c>
      <c r="AB164" s="122" t="s">
        <v>70</v>
      </c>
      <c r="AC164" s="122"/>
      <c r="AD164" s="122"/>
      <c r="AE164" s="122"/>
      <c r="AF164" s="122"/>
      <c r="AG164" s="122"/>
      <c r="AH164" s="122"/>
      <c r="AI164" s="122"/>
      <c r="AJ164" s="122"/>
      <c r="AK164" s="122"/>
      <c r="AL164" s="148"/>
      <c r="AM164" s="148"/>
      <c r="AN164" s="148"/>
      <c r="AO164" s="148"/>
      <c r="AP164" s="148"/>
      <c r="AQ164" s="303" t="s">
        <v>71</v>
      </c>
      <c r="AR164" s="303"/>
      <c r="AS164" s="303"/>
      <c r="AT164" s="303"/>
      <c r="AU164" s="303"/>
      <c r="AV164" s="303"/>
      <c r="AW164" s="303"/>
      <c r="AX164" s="303"/>
    </row>
    <row r="165" spans="1:50" s="1" customFormat="1" ht="12" customHeight="1">
      <c r="A165" s="122"/>
      <c r="B165" s="122"/>
      <c r="C165" s="289"/>
      <c r="D165" s="289"/>
      <c r="E165" s="289"/>
      <c r="F165" s="289"/>
      <c r="G165" s="289"/>
      <c r="H165" s="289"/>
      <c r="I165" s="289"/>
      <c r="J165" s="289"/>
      <c r="K165" s="289"/>
      <c r="L165" s="289"/>
      <c r="M165" s="289"/>
      <c r="N165" s="289"/>
      <c r="O165" s="289"/>
      <c r="P165" s="289"/>
      <c r="Q165" s="289"/>
      <c r="R165" s="289"/>
      <c r="S165" s="289"/>
      <c r="T165" s="289"/>
      <c r="U165" s="289"/>
      <c r="V165" s="289"/>
      <c r="W165" s="289"/>
      <c r="X165" s="289"/>
      <c r="Y165" s="122"/>
      <c r="Z165" s="122"/>
      <c r="AA165" s="5" t="s">
        <v>225</v>
      </c>
      <c r="AB165" s="122" t="s">
        <v>23</v>
      </c>
      <c r="AC165" s="122"/>
      <c r="AD165" s="122"/>
      <c r="AE165" s="122"/>
      <c r="AF165" s="122"/>
      <c r="AG165" s="122"/>
      <c r="AH165" s="122"/>
      <c r="AI165" s="122"/>
      <c r="AJ165" s="122"/>
      <c r="AK165" s="122"/>
      <c r="AL165" s="298" t="s">
        <v>169</v>
      </c>
      <c r="AM165" s="298"/>
      <c r="AN165" s="298"/>
      <c r="AO165" s="298"/>
      <c r="AP165" s="298"/>
      <c r="AQ165" s="302"/>
      <c r="AR165" s="302"/>
      <c r="AS165" s="302"/>
      <c r="AT165" s="302"/>
      <c r="AU165" s="302"/>
      <c r="AV165" s="302"/>
      <c r="AW165" s="302"/>
      <c r="AX165" s="302"/>
    </row>
    <row r="166" spans="1:50" s="1" customFormat="1" ht="12" customHeight="1">
      <c r="A166" s="122"/>
      <c r="B166" s="122"/>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22"/>
      <c r="Z166" s="122"/>
      <c r="AA166" s="5" t="s">
        <v>225</v>
      </c>
      <c r="AB166" s="289" t="s">
        <v>219</v>
      </c>
      <c r="AC166" s="289"/>
      <c r="AD166" s="289"/>
      <c r="AE166" s="289"/>
      <c r="AF166" s="289"/>
      <c r="AG166" s="289"/>
      <c r="AH166" s="289"/>
      <c r="AI166" s="289"/>
      <c r="AJ166" s="289"/>
      <c r="AK166" s="289"/>
      <c r="AL166" s="148"/>
      <c r="AM166" s="148"/>
      <c r="AN166" s="148"/>
      <c r="AO166" s="148"/>
      <c r="AP166" s="148"/>
      <c r="AQ166" s="122"/>
      <c r="AR166" s="122"/>
      <c r="AS166" s="122"/>
      <c r="AT166" s="122"/>
      <c r="AU166" s="122"/>
      <c r="AV166" s="122"/>
      <c r="AW166" s="122"/>
      <c r="AX166" s="122"/>
    </row>
    <row r="167" spans="1:50" s="1" customFormat="1" ht="12" customHeight="1">
      <c r="A167" s="122"/>
      <c r="B167" s="122"/>
      <c r="C167" s="289" t="s">
        <v>103</v>
      </c>
      <c r="D167" s="289"/>
      <c r="E167" s="289"/>
      <c r="F167" s="289"/>
      <c r="G167" s="289"/>
      <c r="H167" s="289"/>
      <c r="I167" s="289"/>
      <c r="J167" s="289"/>
      <c r="K167" s="289"/>
      <c r="L167" s="289"/>
      <c r="M167" s="289"/>
      <c r="N167" s="289"/>
      <c r="O167" s="289"/>
      <c r="P167" s="289"/>
      <c r="Q167" s="289"/>
      <c r="R167" s="289"/>
      <c r="S167" s="289"/>
      <c r="T167" s="289"/>
      <c r="U167" s="289"/>
      <c r="V167" s="289"/>
      <c r="W167" s="289"/>
      <c r="X167" s="289"/>
      <c r="Y167" s="122"/>
      <c r="Z167" s="122"/>
      <c r="AA167" s="5"/>
      <c r="AB167" s="289"/>
      <c r="AC167" s="289"/>
      <c r="AD167" s="289"/>
      <c r="AE167" s="289"/>
      <c r="AF167" s="289"/>
      <c r="AG167" s="289"/>
      <c r="AH167" s="289"/>
      <c r="AI167" s="289"/>
      <c r="AJ167" s="289"/>
      <c r="AK167" s="289"/>
      <c r="AL167" s="298" t="s">
        <v>169</v>
      </c>
      <c r="AM167" s="298"/>
      <c r="AN167" s="298"/>
      <c r="AO167" s="298"/>
      <c r="AP167" s="298"/>
      <c r="AQ167" s="302"/>
      <c r="AR167" s="302"/>
      <c r="AS167" s="302"/>
      <c r="AT167" s="302"/>
      <c r="AU167" s="302"/>
      <c r="AV167" s="302"/>
      <c r="AW167" s="302"/>
      <c r="AX167" s="302"/>
    </row>
    <row r="168" spans="1:50" s="1" customFormat="1" ht="12" customHeight="1">
      <c r="A168" s="122"/>
      <c r="B168" s="122"/>
      <c r="C168" s="289"/>
      <c r="D168" s="289"/>
      <c r="E168" s="289"/>
      <c r="F168" s="289"/>
      <c r="G168" s="289"/>
      <c r="H168" s="289"/>
      <c r="I168" s="289"/>
      <c r="J168" s="289"/>
      <c r="K168" s="289"/>
      <c r="L168" s="289"/>
      <c r="M168" s="289"/>
      <c r="N168" s="289"/>
      <c r="O168" s="289"/>
      <c r="P168" s="289"/>
      <c r="Q168" s="289"/>
      <c r="R168" s="289"/>
      <c r="S168" s="289"/>
      <c r="T168" s="289"/>
      <c r="U168" s="289"/>
      <c r="V168" s="289"/>
      <c r="W168" s="289"/>
      <c r="X168" s="289"/>
      <c r="Y168" s="122"/>
      <c r="Z168" s="122"/>
      <c r="AA168" s="5" t="s">
        <v>225</v>
      </c>
      <c r="AB168" s="122" t="s">
        <v>173</v>
      </c>
      <c r="AC168" s="122"/>
      <c r="AD168" s="122"/>
      <c r="AE168" s="122"/>
      <c r="AF168" s="122"/>
      <c r="AG168" s="122"/>
      <c r="AH168" s="122"/>
      <c r="AI168" s="122"/>
      <c r="AJ168" s="122"/>
      <c r="AK168" s="122"/>
      <c r="AL168" s="122"/>
      <c r="AM168" s="122"/>
      <c r="AN168" s="122"/>
      <c r="AO168" s="298" t="s">
        <v>10</v>
      </c>
      <c r="AP168" s="298"/>
      <c r="AQ168" s="304">
        <f>IF(AQ163,(AQ167/AQ163)*100,0)</f>
        <v>0</v>
      </c>
      <c r="AR168" s="304"/>
      <c r="AS168" s="304"/>
      <c r="AT168" s="304"/>
      <c r="AU168" s="304"/>
      <c r="AV168" s="304"/>
      <c r="AW168" s="304"/>
      <c r="AX168" s="304"/>
    </row>
    <row r="169" spans="1:50" s="1" customFormat="1" ht="12" customHeight="1">
      <c r="A169" s="122"/>
      <c r="B169" s="122"/>
      <c r="C169" s="289"/>
      <c r="D169" s="289"/>
      <c r="E169" s="289"/>
      <c r="F169" s="289"/>
      <c r="G169" s="289"/>
      <c r="H169" s="289"/>
      <c r="I169" s="289"/>
      <c r="J169" s="289"/>
      <c r="K169" s="289"/>
      <c r="L169" s="289"/>
      <c r="M169" s="289"/>
      <c r="N169" s="289"/>
      <c r="O169" s="289"/>
      <c r="P169" s="289"/>
      <c r="Q169" s="289"/>
      <c r="R169" s="289"/>
      <c r="S169" s="289"/>
      <c r="T169" s="289"/>
      <c r="U169" s="289"/>
      <c r="V169" s="289"/>
      <c r="W169" s="289"/>
      <c r="X169" s="289"/>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row>
    <row r="170" spans="1:50" s="1" customFormat="1" ht="12" customHeight="1">
      <c r="A170" s="122"/>
      <c r="B170" s="122"/>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22"/>
      <c r="Z170" s="122"/>
      <c r="AA170" s="122" t="s">
        <v>172</v>
      </c>
      <c r="AB170" s="122"/>
      <c r="AC170" s="122"/>
      <c r="AD170" s="122"/>
      <c r="AE170" s="122"/>
      <c r="AF170" s="122"/>
      <c r="AG170" s="122"/>
      <c r="AH170" s="122"/>
      <c r="AI170" s="122"/>
      <c r="AJ170" s="122"/>
      <c r="AK170" s="122"/>
      <c r="AL170" s="122"/>
      <c r="AM170" s="122"/>
      <c r="AN170" s="122"/>
      <c r="AO170" s="122"/>
      <c r="AP170" s="122"/>
      <c r="AQ170" s="300"/>
      <c r="AR170" s="300"/>
      <c r="AS170" s="300"/>
      <c r="AT170" s="300"/>
      <c r="AU170" s="300"/>
      <c r="AV170" s="300"/>
      <c r="AW170" s="300"/>
      <c r="AX170" s="300"/>
    </row>
    <row r="171" spans="1:50" s="1" customFormat="1" ht="12" customHeight="1">
      <c r="A171" s="122"/>
      <c r="B171" s="122"/>
      <c r="C171" s="13" t="s">
        <v>69</v>
      </c>
      <c r="D171" s="13"/>
      <c r="E171" s="13"/>
      <c r="F171" s="13"/>
      <c r="G171" s="13"/>
      <c r="H171" s="13"/>
      <c r="I171" s="13"/>
      <c r="J171" s="13"/>
      <c r="K171" s="13"/>
      <c r="L171" s="13"/>
      <c r="M171" s="13"/>
      <c r="N171" s="13"/>
      <c r="O171" s="13"/>
      <c r="P171" s="13"/>
      <c r="Q171" s="13"/>
      <c r="R171" s="13"/>
      <c r="S171" s="31"/>
      <c r="T171" s="129" t="s">
        <v>169</v>
      </c>
      <c r="U171" s="290"/>
      <c r="V171" s="290"/>
      <c r="W171" s="290"/>
      <c r="X171" s="290"/>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68"/>
      <c r="AU171" s="168"/>
      <c r="AV171" s="168"/>
      <c r="AW171" s="168"/>
      <c r="AX171" s="168"/>
    </row>
    <row r="172" spans="1:50" s="1" customFormat="1" ht="12" customHeight="1">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282" t="s">
        <v>126</v>
      </c>
      <c r="AB172" s="282"/>
      <c r="AC172" s="282"/>
      <c r="AD172" s="282"/>
      <c r="AE172" s="282"/>
      <c r="AF172" s="282"/>
      <c r="AG172" s="282"/>
      <c r="AH172" s="282"/>
      <c r="AI172" s="282"/>
      <c r="AJ172" s="282"/>
      <c r="AK172" s="282"/>
      <c r="AL172" s="282"/>
      <c r="AM172" s="282"/>
      <c r="AN172" s="282"/>
      <c r="AO172" s="282"/>
      <c r="AP172" s="282"/>
      <c r="AQ172" s="282"/>
      <c r="AR172" s="282"/>
      <c r="AS172" s="282"/>
      <c r="AT172" s="282"/>
      <c r="AU172" s="282"/>
      <c r="AV172" s="282"/>
      <c r="AW172" s="282"/>
      <c r="AX172" s="282"/>
    </row>
    <row r="173" spans="1:50" s="1" customFormat="1" ht="12" customHeight="1">
      <c r="A173" s="169" t="s">
        <v>52</v>
      </c>
      <c r="B173" s="122"/>
      <c r="C173" s="138" t="s">
        <v>170</v>
      </c>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282"/>
      <c r="AB173" s="282"/>
      <c r="AC173" s="282"/>
      <c r="AD173" s="282"/>
      <c r="AE173" s="282"/>
      <c r="AF173" s="282"/>
      <c r="AG173" s="282"/>
      <c r="AH173" s="282"/>
      <c r="AI173" s="282"/>
      <c r="AJ173" s="282"/>
      <c r="AK173" s="282"/>
      <c r="AL173" s="282"/>
      <c r="AM173" s="282"/>
      <c r="AN173" s="282"/>
      <c r="AO173" s="282"/>
      <c r="AP173" s="282"/>
      <c r="AQ173" s="282"/>
      <c r="AR173" s="282"/>
      <c r="AS173" s="282"/>
      <c r="AT173" s="282"/>
      <c r="AU173" s="282"/>
      <c r="AV173" s="282"/>
      <c r="AW173" s="282"/>
      <c r="AX173" s="282"/>
    </row>
    <row r="174" spans="1:50" s="1" customFormat="1" ht="12" customHeight="1">
      <c r="A174" s="122" t="s">
        <v>445</v>
      </c>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282"/>
      <c r="AB174" s="282"/>
      <c r="AC174" s="282"/>
      <c r="AD174" s="282"/>
      <c r="AE174" s="282"/>
      <c r="AF174" s="282"/>
      <c r="AG174" s="282"/>
      <c r="AH174" s="282"/>
      <c r="AI174" s="282"/>
      <c r="AJ174" s="282"/>
      <c r="AK174" s="282"/>
      <c r="AL174" s="282"/>
      <c r="AM174" s="282"/>
      <c r="AN174" s="282"/>
      <c r="AO174" s="282"/>
      <c r="AP174" s="282"/>
      <c r="AQ174" s="282"/>
      <c r="AR174" s="282"/>
      <c r="AS174" s="282"/>
      <c r="AT174" s="282"/>
      <c r="AU174" s="282"/>
      <c r="AV174" s="282"/>
      <c r="AW174" s="282"/>
      <c r="AX174" s="282"/>
    </row>
    <row r="175" spans="1:50" s="1" customFormat="1" ht="8.25" customHeight="1">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row>
    <row r="176" spans="1:50" s="1" customFormat="1" ht="12" customHeight="1">
      <c r="A176" s="122" t="s">
        <v>6</v>
      </c>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12" t="s">
        <v>51</v>
      </c>
      <c r="AB176" s="122"/>
      <c r="AC176" s="138" t="s">
        <v>175</v>
      </c>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row>
    <row r="177" spans="1:50" s="1" customFormat="1" ht="12" customHeight="1">
      <c r="A177" s="282" t="s">
        <v>221</v>
      </c>
      <c r="B177" s="282"/>
      <c r="C177" s="282"/>
      <c r="D177" s="282"/>
      <c r="E177" s="282"/>
      <c r="F177" s="282"/>
      <c r="G177" s="282"/>
      <c r="H177" s="282"/>
      <c r="I177" s="282"/>
      <c r="J177" s="282"/>
      <c r="K177" s="282"/>
      <c r="L177" s="282"/>
      <c r="M177" s="282"/>
      <c r="N177" s="282"/>
      <c r="O177" s="282"/>
      <c r="P177" s="282"/>
      <c r="Q177" s="282"/>
      <c r="R177" s="282"/>
      <c r="S177" s="282"/>
      <c r="T177" s="282"/>
      <c r="U177" s="282"/>
      <c r="V177" s="282"/>
      <c r="W177" s="282"/>
      <c r="X177" s="282"/>
      <c r="Y177" s="122"/>
      <c r="Z177" s="122"/>
      <c r="AA177" s="195" t="s">
        <v>100</v>
      </c>
      <c r="AB177" s="195"/>
      <c r="AC177" s="195"/>
      <c r="AD177" s="195"/>
      <c r="AE177" s="195"/>
      <c r="AF177" s="195"/>
      <c r="AG177" s="195"/>
      <c r="AH177" s="195"/>
      <c r="AI177" s="195"/>
      <c r="AJ177" s="195"/>
      <c r="AK177" s="195"/>
      <c r="AL177" s="195"/>
      <c r="AM177" s="195"/>
      <c r="AN177" s="195"/>
      <c r="AO177" s="195"/>
      <c r="AP177" s="195"/>
      <c r="AQ177" s="195"/>
      <c r="AR177" s="195"/>
      <c r="AS177" s="195"/>
      <c r="AT177" s="195"/>
      <c r="AU177" s="195"/>
      <c r="AV177" s="195"/>
      <c r="AW177" s="195"/>
      <c r="AX177" s="195"/>
    </row>
    <row r="178" spans="1:50" s="1" customFormat="1" ht="12" customHeight="1">
      <c r="A178" s="282"/>
      <c r="B178" s="282"/>
      <c r="C178" s="282"/>
      <c r="D178" s="282"/>
      <c r="E178" s="282"/>
      <c r="F178" s="282"/>
      <c r="G178" s="282"/>
      <c r="H178" s="282"/>
      <c r="I178" s="282"/>
      <c r="J178" s="282"/>
      <c r="K178" s="282"/>
      <c r="L178" s="282"/>
      <c r="M178" s="282"/>
      <c r="N178" s="282"/>
      <c r="O178" s="282"/>
      <c r="P178" s="282"/>
      <c r="Q178" s="282"/>
      <c r="R178" s="282"/>
      <c r="S178" s="282"/>
      <c r="T178" s="282"/>
      <c r="U178" s="282"/>
      <c r="V178" s="282"/>
      <c r="W178" s="282"/>
      <c r="X178" s="282"/>
      <c r="Y178" s="122"/>
      <c r="Z178" s="122"/>
      <c r="AA178" s="195"/>
      <c r="AB178" s="195"/>
      <c r="AC178" s="195"/>
      <c r="AD178" s="195"/>
      <c r="AE178" s="195"/>
      <c r="AF178" s="195"/>
      <c r="AG178" s="195"/>
      <c r="AH178" s="195"/>
      <c r="AI178" s="195"/>
      <c r="AJ178" s="195"/>
      <c r="AK178" s="195"/>
      <c r="AL178" s="195"/>
      <c r="AM178" s="195"/>
      <c r="AN178" s="195"/>
      <c r="AO178" s="195"/>
      <c r="AP178" s="195"/>
      <c r="AQ178" s="195"/>
      <c r="AR178" s="195"/>
      <c r="AS178" s="195"/>
      <c r="AT178" s="195"/>
      <c r="AU178" s="195"/>
      <c r="AV178" s="195"/>
      <c r="AW178" s="195"/>
      <c r="AX178" s="195"/>
    </row>
    <row r="179" spans="1:50" s="1" customFormat="1" ht="12" customHeight="1">
      <c r="A179" s="282"/>
      <c r="B179" s="282"/>
      <c r="C179" s="282"/>
      <c r="D179" s="282"/>
      <c r="E179" s="282"/>
      <c r="F179" s="282"/>
      <c r="G179" s="282"/>
      <c r="H179" s="282"/>
      <c r="I179" s="282"/>
      <c r="J179" s="282"/>
      <c r="K179" s="282"/>
      <c r="L179" s="282"/>
      <c r="M179" s="282"/>
      <c r="N179" s="282"/>
      <c r="O179" s="282"/>
      <c r="P179" s="282"/>
      <c r="Q179" s="282"/>
      <c r="R179" s="282"/>
      <c r="S179" s="282"/>
      <c r="T179" s="282"/>
      <c r="U179" s="282"/>
      <c r="V179" s="282"/>
      <c r="W179" s="282"/>
      <c r="X179" s="282"/>
      <c r="Y179" s="122"/>
      <c r="Z179" s="122"/>
      <c r="AA179" s="195"/>
      <c r="AB179" s="195"/>
      <c r="AC179" s="195"/>
      <c r="AD179" s="195"/>
      <c r="AE179" s="195"/>
      <c r="AF179" s="195"/>
      <c r="AG179" s="195"/>
      <c r="AH179" s="195"/>
      <c r="AI179" s="195"/>
      <c r="AJ179" s="195"/>
      <c r="AK179" s="195"/>
      <c r="AL179" s="195"/>
      <c r="AM179" s="195"/>
      <c r="AN179" s="195"/>
      <c r="AO179" s="195"/>
      <c r="AP179" s="195"/>
      <c r="AQ179" s="195"/>
      <c r="AR179" s="195"/>
      <c r="AS179" s="195"/>
      <c r="AT179" s="195"/>
      <c r="AU179" s="195"/>
      <c r="AV179" s="195"/>
      <c r="AW179" s="195"/>
      <c r="AX179" s="195"/>
    </row>
    <row r="180" spans="1:50" s="1" customFormat="1" ht="12" customHeight="1">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95"/>
      <c r="AB180" s="195"/>
      <c r="AC180" s="195"/>
      <c r="AD180" s="195"/>
      <c r="AE180" s="195"/>
      <c r="AF180" s="195"/>
      <c r="AG180" s="195"/>
      <c r="AH180" s="195"/>
      <c r="AI180" s="195"/>
      <c r="AJ180" s="195"/>
      <c r="AK180" s="195"/>
      <c r="AL180" s="195"/>
      <c r="AM180" s="195"/>
      <c r="AN180" s="195"/>
      <c r="AO180" s="195"/>
      <c r="AP180" s="195"/>
      <c r="AQ180" s="195"/>
      <c r="AR180" s="195"/>
      <c r="AS180" s="195"/>
      <c r="AT180" s="195"/>
      <c r="AU180" s="195"/>
      <c r="AV180" s="195"/>
      <c r="AW180" s="195"/>
      <c r="AX180" s="195"/>
    </row>
    <row r="181" spans="1:50" s="1" customFormat="1" ht="12" customHeight="1">
      <c r="A181" s="283" t="s">
        <v>102</v>
      </c>
      <c r="B181" s="283"/>
      <c r="C181" s="283"/>
      <c r="D181" s="283"/>
      <c r="E181" s="283"/>
      <c r="F181" s="283"/>
      <c r="G181" s="283"/>
      <c r="H181" s="283"/>
      <c r="I181" s="283"/>
      <c r="J181" s="283"/>
      <c r="K181" s="283"/>
      <c r="L181" s="283"/>
      <c r="M181" s="283"/>
      <c r="N181" s="283"/>
      <c r="O181" s="283"/>
      <c r="P181" s="283"/>
      <c r="Q181" s="283"/>
      <c r="R181" s="283"/>
      <c r="S181" s="283"/>
      <c r="T181" s="283"/>
      <c r="U181" s="283"/>
      <c r="V181" s="283"/>
      <c r="W181" s="283"/>
      <c r="X181" s="283"/>
      <c r="Y181" s="122"/>
      <c r="Z181" s="122"/>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row>
    <row r="182" spans="1:50" s="1" customFormat="1" ht="12" customHeight="1">
      <c r="A182" s="283"/>
      <c r="B182" s="283"/>
      <c r="C182" s="283"/>
      <c r="D182" s="283"/>
      <c r="E182" s="283"/>
      <c r="F182" s="283"/>
      <c r="G182" s="283"/>
      <c r="H182" s="283"/>
      <c r="I182" s="283"/>
      <c r="J182" s="283"/>
      <c r="K182" s="283"/>
      <c r="L182" s="283"/>
      <c r="M182" s="283"/>
      <c r="N182" s="283"/>
      <c r="O182" s="283"/>
      <c r="P182" s="283"/>
      <c r="Q182" s="283"/>
      <c r="R182" s="283"/>
      <c r="S182" s="283"/>
      <c r="T182" s="283"/>
      <c r="U182" s="283"/>
      <c r="V182" s="283"/>
      <c r="W182" s="283"/>
      <c r="X182" s="283"/>
      <c r="Y182" s="122"/>
      <c r="Z182" s="122"/>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row>
    <row r="183" spans="1:50" s="1" customFormat="1" ht="12" customHeight="1">
      <c r="A183" s="283"/>
      <c r="B183" s="283"/>
      <c r="C183" s="283"/>
      <c r="D183" s="283"/>
      <c r="E183" s="283"/>
      <c r="F183" s="283"/>
      <c r="G183" s="283"/>
      <c r="H183" s="283"/>
      <c r="I183" s="283"/>
      <c r="J183" s="283"/>
      <c r="K183" s="283"/>
      <c r="L183" s="283"/>
      <c r="M183" s="283"/>
      <c r="N183" s="283"/>
      <c r="O183" s="283"/>
      <c r="P183" s="283"/>
      <c r="Q183" s="283"/>
      <c r="R183" s="283"/>
      <c r="S183" s="283"/>
      <c r="T183" s="283"/>
      <c r="U183" s="283"/>
      <c r="V183" s="283"/>
      <c r="W183" s="283"/>
      <c r="X183" s="283"/>
      <c r="Y183" s="122"/>
      <c r="Z183" s="122"/>
      <c r="AA183" s="186" t="s">
        <v>123</v>
      </c>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row>
    <row r="184" spans="1:50" s="1" customFormat="1" ht="12" customHeight="1">
      <c r="A184" s="283"/>
      <c r="B184" s="283"/>
      <c r="C184" s="283"/>
      <c r="D184" s="283"/>
      <c r="E184" s="283"/>
      <c r="F184" s="283"/>
      <c r="G184" s="283"/>
      <c r="H184" s="283"/>
      <c r="I184" s="283"/>
      <c r="J184" s="283"/>
      <c r="K184" s="283"/>
      <c r="L184" s="283"/>
      <c r="M184" s="283"/>
      <c r="N184" s="283"/>
      <c r="O184" s="283"/>
      <c r="P184" s="283"/>
      <c r="Q184" s="283"/>
      <c r="R184" s="283"/>
      <c r="S184" s="283"/>
      <c r="T184" s="283"/>
      <c r="U184" s="283"/>
      <c r="V184" s="283"/>
      <c r="W184" s="283"/>
      <c r="X184" s="283"/>
      <c r="Y184" s="122"/>
      <c r="Z184" s="122"/>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row>
    <row r="185" spans="1:50" s="1" customFormat="1" ht="12" customHeight="1">
      <c r="A185" s="283"/>
      <c r="B185" s="283"/>
      <c r="C185" s="283"/>
      <c r="D185" s="283"/>
      <c r="E185" s="283"/>
      <c r="F185" s="283"/>
      <c r="G185" s="283"/>
      <c r="H185" s="283"/>
      <c r="I185" s="283"/>
      <c r="J185" s="283"/>
      <c r="K185" s="283"/>
      <c r="L185" s="283"/>
      <c r="M185" s="283"/>
      <c r="N185" s="283"/>
      <c r="O185" s="283"/>
      <c r="P185" s="283"/>
      <c r="Q185" s="283"/>
      <c r="R185" s="283"/>
      <c r="S185" s="283"/>
      <c r="T185" s="283"/>
      <c r="U185" s="283"/>
      <c r="V185" s="283"/>
      <c r="W185" s="283"/>
      <c r="X185" s="283"/>
      <c r="Y185" s="122"/>
      <c r="Z185" s="122"/>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row>
    <row r="186" spans="1:50" s="1" customFormat="1" ht="12" customHeight="1">
      <c r="A186" s="283"/>
      <c r="B186" s="283"/>
      <c r="C186" s="283"/>
      <c r="D186" s="283"/>
      <c r="E186" s="283"/>
      <c r="F186" s="283"/>
      <c r="G186" s="283"/>
      <c r="H186" s="283"/>
      <c r="I186" s="283"/>
      <c r="J186" s="283"/>
      <c r="K186" s="283"/>
      <c r="L186" s="283"/>
      <c r="M186" s="283"/>
      <c r="N186" s="283"/>
      <c r="O186" s="283"/>
      <c r="P186" s="283"/>
      <c r="Q186" s="283"/>
      <c r="R186" s="283"/>
      <c r="S186" s="283"/>
      <c r="T186" s="283"/>
      <c r="U186" s="283"/>
      <c r="V186" s="283"/>
      <c r="W186" s="283"/>
      <c r="X186" s="283"/>
      <c r="Y186" s="122"/>
      <c r="Z186" s="122"/>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row>
    <row r="187" spans="1:50" s="1" customFormat="1" ht="12" customHeight="1">
      <c r="A187" s="283"/>
      <c r="B187" s="283"/>
      <c r="C187" s="283"/>
      <c r="D187" s="283"/>
      <c r="E187" s="283"/>
      <c r="F187" s="283"/>
      <c r="G187" s="283"/>
      <c r="H187" s="283"/>
      <c r="I187" s="283"/>
      <c r="J187" s="283"/>
      <c r="K187" s="283"/>
      <c r="L187" s="283"/>
      <c r="M187" s="283"/>
      <c r="N187" s="283"/>
      <c r="O187" s="283"/>
      <c r="P187" s="283"/>
      <c r="Q187" s="283"/>
      <c r="R187" s="283"/>
      <c r="S187" s="283"/>
      <c r="T187" s="283"/>
      <c r="U187" s="283"/>
      <c r="V187" s="283"/>
      <c r="W187" s="283"/>
      <c r="X187" s="283"/>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row>
    <row r="188" spans="1:50" s="1" customFormat="1" ht="12" customHeight="1">
      <c r="A188" s="284" t="s">
        <v>105</v>
      </c>
      <c r="B188" s="284"/>
      <c r="C188" s="284"/>
      <c r="D188" s="284"/>
      <c r="E188" s="284"/>
      <c r="F188" s="284"/>
      <c r="G188" s="284"/>
      <c r="H188" s="284"/>
      <c r="I188" s="284"/>
      <c r="J188" s="284"/>
      <c r="K188" s="284"/>
      <c r="L188" s="284"/>
      <c r="M188" s="284"/>
      <c r="N188" s="284"/>
      <c r="O188" s="284"/>
      <c r="P188" s="284"/>
      <c r="Q188" s="284"/>
      <c r="R188" s="284"/>
      <c r="S188" s="284"/>
      <c r="T188" s="284"/>
      <c r="U188" s="284"/>
      <c r="V188" s="284"/>
      <c r="W188" s="284"/>
      <c r="X188" s="284"/>
      <c r="Y188" s="122"/>
      <c r="Z188" s="122"/>
      <c r="AA188" s="186" t="s">
        <v>101</v>
      </c>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row>
    <row r="189" spans="1:50" s="1" customFormat="1" ht="12" customHeight="1">
      <c r="A189" s="284"/>
      <c r="B189" s="284"/>
      <c r="C189" s="284"/>
      <c r="D189" s="284"/>
      <c r="E189" s="284"/>
      <c r="F189" s="284"/>
      <c r="G189" s="284"/>
      <c r="H189" s="284"/>
      <c r="I189" s="284"/>
      <c r="J189" s="284"/>
      <c r="K189" s="284"/>
      <c r="L189" s="284"/>
      <c r="M189" s="284"/>
      <c r="N189" s="284"/>
      <c r="O189" s="284"/>
      <c r="P189" s="284"/>
      <c r="Q189" s="284"/>
      <c r="R189" s="284"/>
      <c r="S189" s="284"/>
      <c r="T189" s="284"/>
      <c r="U189" s="284"/>
      <c r="V189" s="284"/>
      <c r="W189" s="284"/>
      <c r="X189" s="284"/>
      <c r="Y189" s="122"/>
      <c r="Z189" s="122"/>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row>
    <row r="190" spans="1:50" s="1" customFormat="1" ht="12" customHeight="1">
      <c r="A190" s="284"/>
      <c r="B190" s="284"/>
      <c r="C190" s="284"/>
      <c r="D190" s="284"/>
      <c r="E190" s="284"/>
      <c r="F190" s="284"/>
      <c r="G190" s="284"/>
      <c r="H190" s="284"/>
      <c r="I190" s="284"/>
      <c r="J190" s="284"/>
      <c r="K190" s="284"/>
      <c r="L190" s="284"/>
      <c r="M190" s="284"/>
      <c r="N190" s="284"/>
      <c r="O190" s="284"/>
      <c r="P190" s="284"/>
      <c r="Q190" s="284"/>
      <c r="R190" s="284"/>
      <c r="S190" s="284"/>
      <c r="T190" s="284"/>
      <c r="U190" s="284"/>
      <c r="V190" s="284"/>
      <c r="W190" s="284"/>
      <c r="X190" s="284"/>
      <c r="Y190" s="122"/>
      <c r="Z190" s="122"/>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c r="AW190" s="186"/>
      <c r="AX190" s="186"/>
    </row>
    <row r="191" spans="1:50" s="1" customFormat="1" ht="9" customHeight="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row>
    <row r="192" spans="1:50" s="1" customFormat="1" ht="12" customHeight="1">
      <c r="A192" s="282" t="s">
        <v>338</v>
      </c>
      <c r="B192" s="282"/>
      <c r="C192" s="282"/>
      <c r="D192" s="282"/>
      <c r="E192" s="282"/>
      <c r="F192" s="282"/>
      <c r="G192" s="282"/>
      <c r="H192" s="282"/>
      <c r="I192" s="282"/>
      <c r="J192" s="282"/>
      <c r="K192" s="282"/>
      <c r="L192" s="282"/>
      <c r="M192" s="282"/>
      <c r="N192" s="282"/>
      <c r="O192" s="282"/>
      <c r="P192" s="282"/>
      <c r="Q192" s="282"/>
      <c r="R192" s="282"/>
      <c r="S192" s="282"/>
      <c r="T192" s="282"/>
      <c r="U192" s="282"/>
      <c r="V192" s="282"/>
      <c r="W192" s="282"/>
      <c r="X192" s="282"/>
      <c r="Y192" s="122"/>
      <c r="Z192" s="122"/>
      <c r="AA192" s="152" t="s">
        <v>470</v>
      </c>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row>
    <row r="193" spans="1:52" s="1" customFormat="1" ht="12" customHeight="1">
      <c r="A193" s="282"/>
      <c r="B193" s="282"/>
      <c r="C193" s="282"/>
      <c r="D193" s="282"/>
      <c r="E193" s="282"/>
      <c r="F193" s="282"/>
      <c r="G193" s="282"/>
      <c r="H193" s="282"/>
      <c r="I193" s="282"/>
      <c r="J193" s="282"/>
      <c r="K193" s="282"/>
      <c r="L193" s="282"/>
      <c r="M193" s="282"/>
      <c r="N193" s="282"/>
      <c r="O193" s="282"/>
      <c r="P193" s="282"/>
      <c r="Q193" s="282"/>
      <c r="R193" s="282"/>
      <c r="S193" s="282"/>
      <c r="T193" s="282"/>
      <c r="U193" s="282"/>
      <c r="V193" s="282"/>
      <c r="W193" s="282"/>
      <c r="X193" s="282"/>
      <c r="Y193" s="122"/>
      <c r="Z193" s="122"/>
      <c r="AA193" s="283" t="s">
        <v>102</v>
      </c>
      <c r="AB193" s="283"/>
      <c r="AC193" s="283"/>
      <c r="AD193" s="283"/>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row>
    <row r="194" spans="1:52" s="1" customFormat="1" ht="12" customHeight="1">
      <c r="A194" s="282"/>
      <c r="B194" s="282"/>
      <c r="C194" s="282"/>
      <c r="D194" s="282"/>
      <c r="E194" s="282"/>
      <c r="F194" s="282"/>
      <c r="G194" s="282"/>
      <c r="H194" s="282"/>
      <c r="I194" s="282"/>
      <c r="J194" s="282"/>
      <c r="K194" s="282"/>
      <c r="L194" s="282"/>
      <c r="M194" s="282"/>
      <c r="N194" s="282"/>
      <c r="O194" s="282"/>
      <c r="P194" s="282"/>
      <c r="Q194" s="282"/>
      <c r="R194" s="282"/>
      <c r="S194" s="282"/>
      <c r="T194" s="282"/>
      <c r="U194" s="282"/>
      <c r="V194" s="282"/>
      <c r="W194" s="282"/>
      <c r="X194" s="282"/>
      <c r="Y194" s="122"/>
      <c r="Z194" s="122"/>
      <c r="AA194" s="283"/>
      <c r="AB194" s="283"/>
      <c r="AC194" s="283"/>
      <c r="AD194" s="283"/>
      <c r="AE194" s="283"/>
      <c r="AF194" s="283"/>
      <c r="AG194" s="283"/>
      <c r="AH194" s="283"/>
      <c r="AI194" s="283"/>
      <c r="AJ194" s="283"/>
      <c r="AK194" s="283"/>
      <c r="AL194" s="283"/>
      <c r="AM194" s="283"/>
      <c r="AN194" s="283"/>
      <c r="AO194" s="283"/>
      <c r="AP194" s="283"/>
      <c r="AQ194" s="283"/>
      <c r="AR194" s="283"/>
      <c r="AS194" s="283"/>
      <c r="AT194" s="283"/>
      <c r="AU194" s="283"/>
      <c r="AV194" s="283"/>
      <c r="AW194" s="283"/>
      <c r="AX194" s="283"/>
    </row>
    <row r="195" spans="1:52" s="1" customFormat="1" ht="12" customHeight="1">
      <c r="A195" s="282"/>
      <c r="B195" s="282"/>
      <c r="C195" s="282"/>
      <c r="D195" s="282"/>
      <c r="E195" s="282"/>
      <c r="F195" s="282"/>
      <c r="G195" s="282"/>
      <c r="H195" s="282"/>
      <c r="I195" s="282"/>
      <c r="J195" s="282"/>
      <c r="K195" s="282"/>
      <c r="L195" s="282"/>
      <c r="M195" s="282"/>
      <c r="N195" s="282"/>
      <c r="O195" s="282"/>
      <c r="P195" s="282"/>
      <c r="Q195" s="282"/>
      <c r="R195" s="282"/>
      <c r="S195" s="282"/>
      <c r="T195" s="282"/>
      <c r="U195" s="282"/>
      <c r="V195" s="282"/>
      <c r="W195" s="282"/>
      <c r="X195" s="282"/>
      <c r="Y195" s="122"/>
      <c r="Z195" s="122"/>
      <c r="AA195" s="283"/>
      <c r="AB195" s="283"/>
      <c r="AC195" s="283"/>
      <c r="AD195" s="283"/>
      <c r="AE195" s="283"/>
      <c r="AF195" s="283"/>
      <c r="AG195" s="283"/>
      <c r="AH195" s="283"/>
      <c r="AI195" s="283"/>
      <c r="AJ195" s="283"/>
      <c r="AK195" s="283"/>
      <c r="AL195" s="283"/>
      <c r="AM195" s="283"/>
      <c r="AN195" s="283"/>
      <c r="AO195" s="283"/>
      <c r="AP195" s="283"/>
      <c r="AQ195" s="283"/>
      <c r="AR195" s="283"/>
      <c r="AS195" s="283"/>
      <c r="AT195" s="283"/>
      <c r="AU195" s="283"/>
      <c r="AV195" s="283"/>
      <c r="AW195" s="283"/>
      <c r="AX195" s="283"/>
    </row>
    <row r="196" spans="1:52" s="1" customFormat="1" ht="12" customHeight="1">
      <c r="Y196" s="122"/>
      <c r="Z196" s="122"/>
      <c r="AA196" s="283"/>
      <c r="AB196" s="283"/>
      <c r="AC196" s="283"/>
      <c r="AD196" s="283"/>
      <c r="AE196" s="283"/>
      <c r="AF196" s="283"/>
      <c r="AG196" s="283"/>
      <c r="AH196" s="283"/>
      <c r="AI196" s="283"/>
      <c r="AJ196" s="283"/>
      <c r="AK196" s="283"/>
      <c r="AL196" s="283"/>
      <c r="AM196" s="283"/>
      <c r="AN196" s="283"/>
      <c r="AO196" s="283"/>
      <c r="AP196" s="283"/>
      <c r="AQ196" s="283"/>
      <c r="AR196" s="283"/>
      <c r="AS196" s="283"/>
      <c r="AT196" s="283"/>
      <c r="AU196" s="283"/>
      <c r="AV196" s="283"/>
      <c r="AW196" s="283"/>
      <c r="AX196" s="283"/>
    </row>
    <row r="197" spans="1:52" s="1" customFormat="1" ht="12" customHeight="1">
      <c r="A197" s="5" t="s">
        <v>225</v>
      </c>
      <c r="B197" s="289" t="s">
        <v>98</v>
      </c>
      <c r="C197" s="289"/>
      <c r="D197" s="289"/>
      <c r="E197" s="289"/>
      <c r="F197" s="289"/>
      <c r="G197" s="289"/>
      <c r="H197" s="289"/>
      <c r="I197" s="289"/>
      <c r="J197" s="289"/>
      <c r="K197" s="289"/>
      <c r="L197" s="148"/>
      <c r="M197" s="148"/>
      <c r="N197" s="148"/>
      <c r="O197" s="148"/>
      <c r="P197" s="148"/>
      <c r="Q197" s="148"/>
      <c r="R197" s="122"/>
      <c r="S197" s="122"/>
      <c r="T197" s="122"/>
      <c r="U197" s="122"/>
      <c r="V197" s="122"/>
      <c r="W197" s="122"/>
      <c r="X197" s="122"/>
      <c r="Y197" s="122"/>
      <c r="Z197" s="122"/>
      <c r="AA197" s="283"/>
      <c r="AB197" s="283"/>
      <c r="AC197" s="283"/>
      <c r="AD197" s="283"/>
      <c r="AE197" s="283"/>
      <c r="AF197" s="283"/>
      <c r="AG197" s="283"/>
      <c r="AH197" s="283"/>
      <c r="AI197" s="283"/>
      <c r="AJ197" s="283"/>
      <c r="AK197" s="283"/>
      <c r="AL197" s="283"/>
      <c r="AM197" s="283"/>
      <c r="AN197" s="283"/>
      <c r="AO197" s="283"/>
      <c r="AP197" s="283"/>
      <c r="AQ197" s="283"/>
      <c r="AR197" s="283"/>
      <c r="AS197" s="283"/>
      <c r="AT197" s="283"/>
      <c r="AU197" s="283"/>
      <c r="AV197" s="283"/>
      <c r="AW197" s="283"/>
      <c r="AX197" s="283"/>
      <c r="AY197" s="122"/>
      <c r="AZ197" s="122"/>
    </row>
    <row r="198" spans="1:52" s="1" customFormat="1" ht="12" customHeight="1">
      <c r="A198" s="122"/>
      <c r="B198" s="289"/>
      <c r="C198" s="289"/>
      <c r="D198" s="289"/>
      <c r="E198" s="289"/>
      <c r="F198" s="289"/>
      <c r="G198" s="289"/>
      <c r="H198" s="289"/>
      <c r="I198" s="289"/>
      <c r="J198" s="289"/>
      <c r="K198" s="289"/>
      <c r="L198" s="298" t="s">
        <v>169</v>
      </c>
      <c r="M198" s="298"/>
      <c r="N198" s="298"/>
      <c r="O198" s="298"/>
      <c r="P198" s="298"/>
      <c r="Q198" s="302"/>
      <c r="R198" s="302"/>
      <c r="S198" s="302"/>
      <c r="T198" s="302"/>
      <c r="U198" s="302"/>
      <c r="V198" s="302"/>
      <c r="W198" s="302"/>
      <c r="X198" s="302"/>
      <c r="Y198" s="122"/>
      <c r="Z198" s="122"/>
      <c r="AA198" s="283"/>
      <c r="AB198" s="283"/>
      <c r="AC198" s="283"/>
      <c r="AD198" s="283"/>
      <c r="AE198" s="283"/>
      <c r="AF198" s="283"/>
      <c r="AG198" s="283"/>
      <c r="AH198" s="283"/>
      <c r="AI198" s="283"/>
      <c r="AJ198" s="283"/>
      <c r="AK198" s="283"/>
      <c r="AL198" s="283"/>
      <c r="AM198" s="283"/>
      <c r="AN198" s="283"/>
      <c r="AO198" s="283"/>
      <c r="AP198" s="283"/>
      <c r="AQ198" s="283"/>
      <c r="AR198" s="283"/>
      <c r="AS198" s="283"/>
      <c r="AT198" s="283"/>
      <c r="AU198" s="283"/>
      <c r="AV198" s="283"/>
      <c r="AW198" s="283"/>
      <c r="AX198" s="283"/>
      <c r="AY198" s="122"/>
      <c r="AZ198" s="122"/>
    </row>
    <row r="199" spans="1:52" s="1" customFormat="1" ht="12" customHeight="1">
      <c r="A199" s="5" t="s">
        <v>225</v>
      </c>
      <c r="B199" s="289" t="s">
        <v>171</v>
      </c>
      <c r="C199" s="289"/>
      <c r="D199" s="289"/>
      <c r="E199" s="289"/>
      <c r="F199" s="289"/>
      <c r="G199" s="289"/>
      <c r="H199" s="289"/>
      <c r="I199" s="289"/>
      <c r="J199" s="289"/>
      <c r="K199" s="289"/>
      <c r="L199" s="122"/>
      <c r="M199" s="122"/>
      <c r="N199" s="122"/>
      <c r="O199" s="122"/>
      <c r="P199" s="122"/>
      <c r="Q199" s="148"/>
      <c r="R199" s="148"/>
      <c r="S199" s="148"/>
      <c r="T199" s="167"/>
      <c r="U199" s="167"/>
      <c r="V199" s="167"/>
      <c r="W199" s="167"/>
      <c r="X199" s="167"/>
      <c r="Y199" s="122"/>
      <c r="Z199" s="122"/>
      <c r="AA199" s="283"/>
      <c r="AB199" s="283"/>
      <c r="AC199" s="283"/>
      <c r="AD199" s="283"/>
      <c r="AE199" s="283"/>
      <c r="AF199" s="283"/>
      <c r="AG199" s="283"/>
      <c r="AH199" s="283"/>
      <c r="AI199" s="283"/>
      <c r="AJ199" s="283"/>
      <c r="AK199" s="283"/>
      <c r="AL199" s="283"/>
      <c r="AM199" s="283"/>
      <c r="AN199" s="283"/>
      <c r="AO199" s="283"/>
      <c r="AP199" s="283"/>
      <c r="AQ199" s="283"/>
      <c r="AR199" s="283"/>
      <c r="AS199" s="283"/>
      <c r="AT199" s="283"/>
      <c r="AU199" s="283"/>
      <c r="AV199" s="283"/>
      <c r="AW199" s="283"/>
      <c r="AX199" s="283"/>
      <c r="AY199" s="122"/>
      <c r="AZ199" s="122"/>
    </row>
    <row r="200" spans="1:52" s="1" customFormat="1" ht="12" customHeight="1">
      <c r="A200" s="5"/>
      <c r="B200" s="289"/>
      <c r="C200" s="289"/>
      <c r="D200" s="289"/>
      <c r="E200" s="289"/>
      <c r="F200" s="289"/>
      <c r="G200" s="289"/>
      <c r="H200" s="289"/>
      <c r="I200" s="289"/>
      <c r="J200" s="289"/>
      <c r="K200" s="289"/>
      <c r="L200" s="298" t="s">
        <v>169</v>
      </c>
      <c r="M200" s="298"/>
      <c r="N200" s="298"/>
      <c r="O200" s="298"/>
      <c r="P200" s="298"/>
      <c r="Q200" s="302"/>
      <c r="R200" s="302"/>
      <c r="S200" s="302"/>
      <c r="T200" s="302"/>
      <c r="U200" s="302"/>
      <c r="V200" s="302"/>
      <c r="W200" s="302"/>
      <c r="X200" s="302"/>
      <c r="Y200" s="122"/>
      <c r="Z200" s="122"/>
      <c r="AA200" s="284" t="s">
        <v>105</v>
      </c>
      <c r="AB200" s="284"/>
      <c r="AC200" s="284"/>
      <c r="AD200" s="284"/>
      <c r="AE200" s="284"/>
      <c r="AF200" s="284"/>
      <c r="AG200" s="284"/>
      <c r="AH200" s="284"/>
      <c r="AI200" s="284"/>
      <c r="AJ200" s="284"/>
      <c r="AK200" s="284"/>
      <c r="AL200" s="284"/>
      <c r="AM200" s="284"/>
      <c r="AN200" s="284"/>
      <c r="AO200" s="284"/>
      <c r="AP200" s="284"/>
      <c r="AQ200" s="284"/>
      <c r="AR200" s="284"/>
      <c r="AS200" s="284"/>
      <c r="AT200" s="284"/>
      <c r="AU200" s="284"/>
      <c r="AV200" s="284"/>
      <c r="AW200" s="284"/>
      <c r="AX200" s="284"/>
      <c r="AY200" s="122"/>
      <c r="AZ200" s="122"/>
    </row>
    <row r="201" spans="1:52" s="1" customFormat="1" ht="12" customHeight="1">
      <c r="A201" s="5" t="s">
        <v>225</v>
      </c>
      <c r="B201" s="122" t="s">
        <v>70</v>
      </c>
      <c r="C201" s="122"/>
      <c r="D201" s="122"/>
      <c r="E201" s="122"/>
      <c r="F201" s="122"/>
      <c r="G201" s="122"/>
      <c r="H201" s="122"/>
      <c r="I201" s="122"/>
      <c r="J201" s="122"/>
      <c r="K201" s="122"/>
      <c r="L201" s="148"/>
      <c r="M201" s="148"/>
      <c r="N201" s="148"/>
      <c r="O201" s="148"/>
      <c r="P201" s="148"/>
      <c r="Q201" s="301" t="s">
        <v>71</v>
      </c>
      <c r="R201" s="301"/>
      <c r="S201" s="301"/>
      <c r="T201" s="301"/>
      <c r="U201" s="301"/>
      <c r="V201" s="301"/>
      <c r="W201" s="301"/>
      <c r="X201" s="301"/>
      <c r="Y201" s="122"/>
      <c r="Z201" s="122"/>
      <c r="AA201" s="284"/>
      <c r="AB201" s="284"/>
      <c r="AC201" s="284"/>
      <c r="AD201" s="284"/>
      <c r="AE201" s="284"/>
      <c r="AF201" s="284"/>
      <c r="AG201" s="284"/>
      <c r="AH201" s="284"/>
      <c r="AI201" s="284"/>
      <c r="AJ201" s="284"/>
      <c r="AK201" s="284"/>
      <c r="AL201" s="284"/>
      <c r="AM201" s="284"/>
      <c r="AN201" s="284"/>
      <c r="AO201" s="284"/>
      <c r="AP201" s="284"/>
      <c r="AQ201" s="284"/>
      <c r="AR201" s="284"/>
      <c r="AS201" s="284"/>
      <c r="AT201" s="284"/>
      <c r="AU201" s="284"/>
      <c r="AV201" s="284"/>
      <c r="AW201" s="284"/>
      <c r="AX201" s="284"/>
      <c r="AY201" s="122"/>
      <c r="AZ201" s="122"/>
    </row>
    <row r="202" spans="1:52" s="1" customFormat="1" ht="12" customHeight="1">
      <c r="A202" s="5" t="s">
        <v>225</v>
      </c>
      <c r="B202" s="122" t="s">
        <v>23</v>
      </c>
      <c r="C202" s="122"/>
      <c r="D202" s="122"/>
      <c r="E202" s="122"/>
      <c r="F202" s="122"/>
      <c r="G202" s="122"/>
      <c r="H202" s="122"/>
      <c r="I202" s="122"/>
      <c r="J202" s="122"/>
      <c r="K202" s="122"/>
      <c r="L202" s="298" t="s">
        <v>169</v>
      </c>
      <c r="M202" s="298"/>
      <c r="N202" s="298"/>
      <c r="O202" s="298"/>
      <c r="P202" s="298"/>
      <c r="Q202" s="302"/>
      <c r="R202" s="302"/>
      <c r="S202" s="302"/>
      <c r="T202" s="302"/>
      <c r="U202" s="302"/>
      <c r="V202" s="302"/>
      <c r="W202" s="302"/>
      <c r="X202" s="302"/>
      <c r="Y202" s="122"/>
      <c r="Z202" s="122"/>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row>
    <row r="203" spans="1:52" s="1" customFormat="1" ht="12" customHeight="1">
      <c r="A203" s="5" t="s">
        <v>225</v>
      </c>
      <c r="B203" s="289" t="s">
        <v>219</v>
      </c>
      <c r="C203" s="289"/>
      <c r="D203" s="289"/>
      <c r="E203" s="289"/>
      <c r="F203" s="289"/>
      <c r="G203" s="289"/>
      <c r="H203" s="289"/>
      <c r="I203" s="289"/>
      <c r="J203" s="289"/>
      <c r="K203" s="289"/>
      <c r="L203" s="148"/>
      <c r="M203" s="148"/>
      <c r="N203" s="148"/>
      <c r="O203" s="148"/>
      <c r="P203" s="148"/>
      <c r="Q203" s="122"/>
      <c r="R203" s="122"/>
      <c r="S203" s="122"/>
      <c r="T203" s="122"/>
      <c r="U203" s="122"/>
      <c r="V203" s="122"/>
      <c r="W203" s="122"/>
      <c r="X203" s="122"/>
      <c r="Y203" s="122"/>
      <c r="Z203" s="122"/>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22"/>
      <c r="AZ203" s="122"/>
    </row>
    <row r="204" spans="1:52" s="1" customFormat="1" ht="12" customHeight="1">
      <c r="A204" s="5"/>
      <c r="B204" s="289"/>
      <c r="C204" s="289"/>
      <c r="D204" s="289"/>
      <c r="E204" s="289"/>
      <c r="F204" s="289"/>
      <c r="G204" s="289"/>
      <c r="H204" s="289"/>
      <c r="I204" s="289"/>
      <c r="J204" s="289"/>
      <c r="K204" s="289"/>
      <c r="L204" s="298" t="s">
        <v>169</v>
      </c>
      <c r="M204" s="298"/>
      <c r="N204" s="298"/>
      <c r="O204" s="298"/>
      <c r="P204" s="298"/>
      <c r="Q204" s="302"/>
      <c r="R204" s="302"/>
      <c r="S204" s="302"/>
      <c r="T204" s="302"/>
      <c r="U204" s="302"/>
      <c r="V204" s="302"/>
      <c r="W204" s="302"/>
      <c r="X204" s="302"/>
      <c r="Y204" s="122"/>
      <c r="Z204" s="122"/>
      <c r="AA204" s="282" t="s">
        <v>338</v>
      </c>
      <c r="AB204" s="282"/>
      <c r="AC204" s="282"/>
      <c r="AD204" s="282"/>
      <c r="AE204" s="282"/>
      <c r="AF204" s="282"/>
      <c r="AG204" s="282"/>
      <c r="AH204" s="282"/>
      <c r="AI204" s="282"/>
      <c r="AJ204" s="282"/>
      <c r="AK204" s="282"/>
      <c r="AL204" s="282"/>
      <c r="AM204" s="282"/>
      <c r="AN204" s="282"/>
      <c r="AO204" s="282"/>
      <c r="AP204" s="282"/>
      <c r="AQ204" s="282"/>
      <c r="AR204" s="282"/>
      <c r="AS204" s="282"/>
      <c r="AT204" s="282"/>
      <c r="AU204" s="282"/>
      <c r="AV204" s="282"/>
      <c r="AW204" s="282"/>
      <c r="AX204" s="282"/>
    </row>
    <row r="205" spans="1:52" s="1" customFormat="1" ht="12" customHeight="1">
      <c r="A205" s="5" t="s">
        <v>225</v>
      </c>
      <c r="B205" s="122" t="s">
        <v>173</v>
      </c>
      <c r="C205" s="122"/>
      <c r="D205" s="122"/>
      <c r="E205" s="122"/>
      <c r="F205" s="122"/>
      <c r="G205" s="122"/>
      <c r="H205" s="122"/>
      <c r="I205" s="122"/>
      <c r="J205" s="122"/>
      <c r="K205" s="122"/>
      <c r="L205" s="122"/>
      <c r="M205" s="122"/>
      <c r="N205" s="122"/>
      <c r="O205" s="298" t="s">
        <v>10</v>
      </c>
      <c r="P205" s="298"/>
      <c r="Q205" s="299">
        <f>IF(Q200,(Q204/Q200)*100,0)</f>
        <v>0</v>
      </c>
      <c r="R205" s="299"/>
      <c r="S205" s="299"/>
      <c r="T205" s="299"/>
      <c r="U205" s="299"/>
      <c r="V205" s="299"/>
      <c r="W205" s="299"/>
      <c r="X205" s="299"/>
      <c r="Y205" s="122"/>
      <c r="Z205" s="122"/>
      <c r="AA205" s="282"/>
      <c r="AB205" s="282"/>
      <c r="AC205" s="282"/>
      <c r="AD205" s="282"/>
      <c r="AE205" s="282"/>
      <c r="AF205" s="282"/>
      <c r="AG205" s="282"/>
      <c r="AH205" s="282"/>
      <c r="AI205" s="282"/>
      <c r="AJ205" s="282"/>
      <c r="AK205" s="282"/>
      <c r="AL205" s="282"/>
      <c r="AM205" s="282"/>
      <c r="AN205" s="282"/>
      <c r="AO205" s="282"/>
      <c r="AP205" s="282"/>
      <c r="AQ205" s="282"/>
      <c r="AR205" s="282"/>
      <c r="AS205" s="282"/>
      <c r="AT205" s="282"/>
      <c r="AU205" s="282"/>
      <c r="AV205" s="282"/>
      <c r="AW205" s="282"/>
      <c r="AX205" s="282"/>
    </row>
    <row r="206" spans="1:52" s="1" customFormat="1" ht="12" customHeight="1">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282"/>
      <c r="AB206" s="282"/>
      <c r="AC206" s="282"/>
      <c r="AD206" s="282"/>
      <c r="AE206" s="282"/>
      <c r="AF206" s="282"/>
      <c r="AG206" s="282"/>
      <c r="AH206" s="282"/>
      <c r="AI206" s="282"/>
      <c r="AJ206" s="282"/>
      <c r="AK206" s="282"/>
      <c r="AL206" s="282"/>
      <c r="AM206" s="282"/>
      <c r="AN206" s="282"/>
      <c r="AO206" s="282"/>
      <c r="AP206" s="282"/>
      <c r="AQ206" s="282"/>
      <c r="AR206" s="282"/>
      <c r="AS206" s="282"/>
      <c r="AT206" s="282"/>
      <c r="AU206" s="282"/>
      <c r="AV206" s="282"/>
      <c r="AW206" s="282"/>
      <c r="AX206" s="282"/>
    </row>
    <row r="207" spans="1:52" s="1" customFormat="1" ht="12" customHeight="1">
      <c r="A207" s="122" t="s">
        <v>172</v>
      </c>
      <c r="B207" s="122"/>
      <c r="C207" s="122"/>
      <c r="D207" s="122"/>
      <c r="E207" s="122"/>
      <c r="F207" s="122"/>
      <c r="G207" s="122"/>
      <c r="H207" s="122"/>
      <c r="I207" s="122"/>
      <c r="J207" s="122"/>
      <c r="K207" s="122"/>
      <c r="L207" s="122"/>
      <c r="M207" s="122"/>
      <c r="N207" s="122"/>
      <c r="O207" s="122"/>
      <c r="P207" s="122"/>
      <c r="Q207" s="300"/>
      <c r="R207" s="300"/>
      <c r="S207" s="300"/>
      <c r="T207" s="300"/>
      <c r="U207" s="300"/>
      <c r="V207" s="300"/>
      <c r="W207" s="300"/>
      <c r="X207" s="300"/>
      <c r="Y207" s="122"/>
      <c r="Z207" s="122"/>
      <c r="AA207" s="282"/>
      <c r="AB207" s="282"/>
      <c r="AC207" s="282"/>
      <c r="AD207" s="282"/>
      <c r="AE207" s="282"/>
      <c r="AF207" s="282"/>
      <c r="AG207" s="282"/>
      <c r="AH207" s="282"/>
      <c r="AI207" s="282"/>
      <c r="AJ207" s="282"/>
      <c r="AK207" s="282"/>
      <c r="AL207" s="282"/>
      <c r="AM207" s="282"/>
      <c r="AN207" s="282"/>
      <c r="AO207" s="282"/>
      <c r="AP207" s="282"/>
      <c r="AQ207" s="282"/>
      <c r="AR207" s="282"/>
      <c r="AS207" s="282"/>
      <c r="AT207" s="282"/>
      <c r="AU207" s="282"/>
      <c r="AV207" s="282"/>
      <c r="AW207" s="282"/>
      <c r="AX207" s="282"/>
    </row>
    <row r="208" spans="1:52" s="1" customFormat="1" ht="12" customHeight="1">
      <c r="A208" s="192"/>
      <c r="B208" s="192"/>
      <c r="C208" s="192"/>
      <c r="D208" s="192" t="s">
        <v>449</v>
      </c>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c r="AN208" s="192"/>
      <c r="AO208" s="192"/>
      <c r="AP208" s="192"/>
      <c r="AQ208" s="192"/>
      <c r="AR208" s="192"/>
      <c r="AS208" s="192"/>
      <c r="AT208" s="296"/>
      <c r="AU208" s="296"/>
      <c r="AV208" s="296"/>
      <c r="AW208" s="296"/>
      <c r="AX208" s="296"/>
    </row>
    <row r="209" spans="1:52" s="1" customFormat="1" ht="12" customHeight="1">
      <c r="Y209" s="122"/>
      <c r="Z209" s="122"/>
    </row>
    <row r="210" spans="1:52" s="1" customFormat="1" ht="12" customHeight="1">
      <c r="A210" s="112" t="s">
        <v>53</v>
      </c>
      <c r="B210" s="122"/>
      <c r="C210" s="138" t="s">
        <v>451</v>
      </c>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12" t="s">
        <v>59</v>
      </c>
      <c r="AB210" s="122"/>
      <c r="AC210" s="138" t="s">
        <v>183</v>
      </c>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row>
    <row r="211" spans="1:52" s="1" customFormat="1" ht="12" customHeight="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86" t="s">
        <v>496</v>
      </c>
      <c r="AB211" s="186"/>
      <c r="AC211" s="186"/>
      <c r="AD211" s="186"/>
      <c r="AE211" s="186"/>
      <c r="AF211" s="186"/>
      <c r="AG211" s="186"/>
      <c r="AH211" s="186"/>
      <c r="AI211" s="186"/>
      <c r="AJ211" s="186"/>
      <c r="AK211" s="186"/>
      <c r="AL211" s="186"/>
      <c r="AM211" s="186"/>
      <c r="AN211" s="186"/>
      <c r="AO211" s="186"/>
      <c r="AP211" s="186"/>
      <c r="AQ211" s="186"/>
      <c r="AR211" s="186"/>
      <c r="AS211" s="186"/>
      <c r="AT211" s="186"/>
      <c r="AU211" s="186"/>
      <c r="AV211" s="186"/>
      <c r="AW211" s="186"/>
      <c r="AX211" s="186"/>
      <c r="AY211" s="122"/>
      <c r="AZ211" s="122"/>
    </row>
    <row r="212" spans="1:52" s="1" customFormat="1" ht="12" customHeight="1">
      <c r="A212" s="112" t="s">
        <v>55</v>
      </c>
      <c r="B212" s="122"/>
      <c r="C212" s="229" t="s">
        <v>452</v>
      </c>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122"/>
      <c r="Z212" s="122"/>
      <c r="AA212" s="186"/>
      <c r="AB212" s="186"/>
      <c r="AC212" s="186"/>
      <c r="AD212" s="186"/>
      <c r="AE212" s="186"/>
      <c r="AF212" s="186"/>
      <c r="AG212" s="186"/>
      <c r="AH212" s="186"/>
      <c r="AI212" s="186"/>
      <c r="AJ212" s="186"/>
      <c r="AK212" s="186"/>
      <c r="AL212" s="186"/>
      <c r="AM212" s="186"/>
      <c r="AN212" s="186"/>
      <c r="AO212" s="186"/>
      <c r="AP212" s="186"/>
      <c r="AQ212" s="186"/>
      <c r="AR212" s="186"/>
      <c r="AS212" s="186"/>
      <c r="AT212" s="186"/>
      <c r="AU212" s="186"/>
      <c r="AV212" s="186"/>
      <c r="AW212" s="186"/>
      <c r="AX212" s="186"/>
      <c r="AY212" s="122"/>
      <c r="AZ212" s="122"/>
    </row>
    <row r="213" spans="1:52" s="1" customFormat="1" ht="12" customHeight="1">
      <c r="A213" s="122"/>
      <c r="B213" s="122"/>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122"/>
      <c r="Z213" s="122"/>
      <c r="AA213" s="186"/>
      <c r="AB213" s="186"/>
      <c r="AC213" s="186"/>
      <c r="AD213" s="186"/>
      <c r="AE213" s="186"/>
      <c r="AF213" s="186"/>
      <c r="AG213" s="186"/>
      <c r="AH213" s="186"/>
      <c r="AI213" s="186"/>
      <c r="AJ213" s="186"/>
      <c r="AK213" s="186"/>
      <c r="AL213" s="186"/>
      <c r="AM213" s="186"/>
      <c r="AN213" s="186"/>
      <c r="AO213" s="186"/>
      <c r="AP213" s="186"/>
      <c r="AQ213" s="186"/>
      <c r="AR213" s="186"/>
      <c r="AS213" s="186"/>
      <c r="AT213" s="186"/>
      <c r="AU213" s="186"/>
      <c r="AV213" s="186"/>
      <c r="AW213" s="186"/>
      <c r="AX213" s="186"/>
      <c r="AY213" s="122"/>
      <c r="AZ213" s="122"/>
    </row>
    <row r="214" spans="1:52" s="1" customFormat="1" ht="12" customHeight="1">
      <c r="Y214" s="122"/>
      <c r="Z214" s="122"/>
      <c r="AA214" s="186"/>
      <c r="AB214" s="186"/>
      <c r="AC214" s="186"/>
      <c r="AD214" s="186"/>
      <c r="AE214" s="186"/>
      <c r="AF214" s="186"/>
      <c r="AG214" s="186"/>
      <c r="AH214" s="186"/>
      <c r="AI214" s="186"/>
      <c r="AJ214" s="186"/>
      <c r="AK214" s="186"/>
      <c r="AL214" s="186"/>
      <c r="AM214" s="186"/>
      <c r="AN214" s="186"/>
      <c r="AO214" s="186"/>
      <c r="AP214" s="186"/>
      <c r="AQ214" s="186"/>
      <c r="AR214" s="186"/>
      <c r="AS214" s="186"/>
      <c r="AT214" s="186"/>
      <c r="AU214" s="186"/>
      <c r="AV214" s="186"/>
      <c r="AW214" s="186"/>
      <c r="AX214" s="186"/>
      <c r="AY214" s="122"/>
      <c r="AZ214" s="122"/>
    </row>
    <row r="215" spans="1:52" s="1" customFormat="1" ht="12" customHeight="1">
      <c r="A215" s="112" t="s">
        <v>56</v>
      </c>
      <c r="B215" s="122"/>
      <c r="C215" s="138" t="s">
        <v>178</v>
      </c>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3"/>
      <c r="Z215" s="13"/>
      <c r="AA215" s="186"/>
      <c r="AB215" s="186"/>
      <c r="AC215" s="186"/>
      <c r="AD215" s="186"/>
      <c r="AE215" s="186"/>
      <c r="AF215" s="186"/>
      <c r="AG215" s="186"/>
      <c r="AH215" s="186"/>
      <c r="AI215" s="186"/>
      <c r="AJ215" s="186"/>
      <c r="AK215" s="186"/>
      <c r="AL215" s="186"/>
      <c r="AM215" s="186"/>
      <c r="AN215" s="186"/>
      <c r="AO215" s="186"/>
      <c r="AP215" s="186"/>
      <c r="AQ215" s="186"/>
      <c r="AR215" s="186"/>
      <c r="AS215" s="186"/>
      <c r="AT215" s="186"/>
      <c r="AU215" s="186"/>
      <c r="AV215" s="186"/>
      <c r="AW215" s="186"/>
      <c r="AX215" s="186"/>
      <c r="AY215" s="122"/>
      <c r="AZ215" s="122"/>
    </row>
    <row r="216" spans="1:52" s="1" customFormat="1" ht="12" customHeight="1">
      <c r="A216" s="282" t="s">
        <v>484</v>
      </c>
      <c r="B216" s="282"/>
      <c r="C216" s="282"/>
      <c r="D216" s="282"/>
      <c r="E216" s="282"/>
      <c r="F216" s="282"/>
      <c r="G216" s="282"/>
      <c r="H216" s="282"/>
      <c r="I216" s="282"/>
      <c r="J216" s="282"/>
      <c r="K216" s="282"/>
      <c r="L216" s="282"/>
      <c r="M216" s="282"/>
      <c r="N216" s="282"/>
      <c r="O216" s="282"/>
      <c r="P216" s="282"/>
      <c r="Q216" s="282"/>
      <c r="R216" s="282"/>
      <c r="S216" s="282"/>
      <c r="T216" s="282"/>
      <c r="U216" s="282"/>
      <c r="V216" s="282"/>
      <c r="W216" s="282"/>
      <c r="X216" s="282"/>
      <c r="Y216" s="122"/>
      <c r="Z216" s="122"/>
      <c r="AA216" s="112" t="s">
        <v>62</v>
      </c>
      <c r="AB216" s="13"/>
      <c r="AC216" s="140" t="s">
        <v>455</v>
      </c>
      <c r="AD216" s="140"/>
      <c r="AE216" s="140"/>
      <c r="AF216" s="140"/>
      <c r="AG216" s="140"/>
      <c r="AH216" s="140"/>
      <c r="AI216" s="140"/>
      <c r="AJ216" s="140"/>
      <c r="AK216" s="140"/>
      <c r="AL216" s="140"/>
      <c r="AM216" s="140"/>
      <c r="AN216" s="140"/>
      <c r="AO216" s="140"/>
      <c r="AP216" s="140"/>
      <c r="AQ216" s="140"/>
      <c r="AR216" s="140"/>
      <c r="AS216" s="140"/>
      <c r="AT216" s="140"/>
      <c r="AU216" s="140"/>
      <c r="AV216" s="140"/>
      <c r="AW216" s="140"/>
      <c r="AX216" s="140"/>
      <c r="AY216" s="140"/>
    </row>
    <row r="217" spans="1:52" s="1" customFormat="1" ht="12" customHeight="1">
      <c r="A217" s="282"/>
      <c r="B217" s="282"/>
      <c r="C217" s="282"/>
      <c r="D217" s="282"/>
      <c r="E217" s="282"/>
      <c r="F217" s="282"/>
      <c r="G217" s="282"/>
      <c r="H217" s="282"/>
      <c r="I217" s="282"/>
      <c r="J217" s="282"/>
      <c r="K217" s="282"/>
      <c r="L217" s="282"/>
      <c r="M217" s="282"/>
      <c r="N217" s="282"/>
      <c r="O217" s="282"/>
      <c r="P217" s="282"/>
      <c r="Q217" s="282"/>
      <c r="R217" s="282"/>
      <c r="S217" s="282"/>
      <c r="T217" s="282"/>
      <c r="U217" s="282"/>
      <c r="V217" s="282"/>
      <c r="W217" s="282"/>
      <c r="X217" s="282"/>
      <c r="Y217" s="122"/>
      <c r="Z217" s="122"/>
      <c r="AA217" s="13"/>
      <c r="AB217" s="13"/>
      <c r="AC217" s="172" t="s">
        <v>456</v>
      </c>
      <c r="AD217" s="140"/>
      <c r="AE217" s="140"/>
      <c r="AF217" s="140"/>
      <c r="AG217" s="140"/>
      <c r="AH217" s="140"/>
      <c r="AI217" s="140"/>
      <c r="AJ217" s="140"/>
      <c r="AK217" s="140"/>
      <c r="AL217" s="140"/>
      <c r="AM217" s="140"/>
      <c r="AN217" s="140"/>
      <c r="AO217" s="140"/>
      <c r="AP217" s="140"/>
      <c r="AQ217" s="140"/>
      <c r="AR217" s="140"/>
      <c r="AS217" s="140"/>
      <c r="AT217" s="140"/>
      <c r="AU217" s="140"/>
      <c r="AV217" s="140"/>
      <c r="AW217" s="140"/>
      <c r="AX217" s="140"/>
      <c r="AY217" s="140"/>
    </row>
    <row r="218" spans="1:52" s="1" customFormat="1" ht="12" customHeight="1">
      <c r="A218" s="282"/>
      <c r="B218" s="282"/>
      <c r="C218" s="282"/>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122"/>
      <c r="Z218" s="122"/>
    </row>
    <row r="219" spans="1:52" s="1" customFormat="1" ht="12" customHeight="1">
      <c r="A219" s="282"/>
      <c r="B219" s="282"/>
      <c r="C219" s="282"/>
      <c r="D219" s="282"/>
      <c r="E219" s="282"/>
      <c r="F219" s="282"/>
      <c r="G219" s="282"/>
      <c r="H219" s="282"/>
      <c r="I219" s="282"/>
      <c r="J219" s="282"/>
      <c r="K219" s="282"/>
      <c r="L219" s="282"/>
      <c r="M219" s="282"/>
      <c r="N219" s="282"/>
      <c r="O219" s="282"/>
      <c r="P219" s="282"/>
      <c r="Q219" s="282"/>
      <c r="R219" s="282"/>
      <c r="S219" s="282"/>
      <c r="T219" s="282"/>
      <c r="U219" s="282"/>
      <c r="V219" s="282"/>
      <c r="W219" s="282"/>
      <c r="X219" s="282"/>
      <c r="Y219" s="122"/>
      <c r="Z219" s="122"/>
      <c r="AA219" s="112" t="s">
        <v>63</v>
      </c>
      <c r="AB219" s="122"/>
      <c r="AC219" s="138" t="s">
        <v>454</v>
      </c>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row>
    <row r="220" spans="1:52" s="1" customFormat="1" ht="12" customHeight="1">
      <c r="Y220" s="122"/>
      <c r="Z220" s="122"/>
      <c r="AY220" s="140"/>
    </row>
    <row r="221" spans="1:52" s="1" customFormat="1" ht="12" customHeight="1">
      <c r="A221" s="112" t="s">
        <v>57</v>
      </c>
      <c r="B221" s="122"/>
      <c r="C221" s="130" t="s">
        <v>453</v>
      </c>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12" t="s">
        <v>64</v>
      </c>
      <c r="AB221" s="122"/>
      <c r="AC221" s="140" t="s">
        <v>457</v>
      </c>
      <c r="AD221" s="140"/>
      <c r="AE221" s="140"/>
      <c r="AF221" s="140"/>
      <c r="AG221" s="140"/>
      <c r="AH221" s="140"/>
      <c r="AI221" s="140"/>
      <c r="AJ221" s="140"/>
      <c r="AK221" s="140"/>
      <c r="AL221" s="140"/>
      <c r="AM221" s="140"/>
      <c r="AN221" s="140"/>
      <c r="AO221" s="140"/>
      <c r="AP221" s="140"/>
      <c r="AQ221" s="140"/>
      <c r="AR221" s="140"/>
      <c r="AS221" s="140"/>
      <c r="AT221" s="140"/>
      <c r="AU221" s="140"/>
      <c r="AV221" s="140"/>
      <c r="AW221" s="140"/>
      <c r="AX221" s="140"/>
      <c r="AY221" s="140"/>
    </row>
    <row r="222" spans="1:52" s="1" customFormat="1" ht="12" customHeight="1">
      <c r="Y222" s="122"/>
      <c r="Z222" s="122"/>
      <c r="AA222" s="113"/>
      <c r="AB222" s="122"/>
      <c r="AC222" s="172" t="s">
        <v>456</v>
      </c>
      <c r="AD222" s="140"/>
      <c r="AE222" s="140"/>
      <c r="AF222" s="140"/>
      <c r="AG222" s="140"/>
      <c r="AH222" s="140"/>
      <c r="AI222" s="140"/>
      <c r="AJ222" s="140"/>
      <c r="AK222" s="140"/>
      <c r="AL222" s="140"/>
      <c r="AM222" s="140"/>
      <c r="AN222" s="140"/>
      <c r="AO222" s="140"/>
      <c r="AP222" s="140"/>
      <c r="AQ222" s="140"/>
      <c r="AR222" s="140"/>
      <c r="AS222" s="140"/>
      <c r="AT222" s="140"/>
      <c r="AU222" s="140"/>
      <c r="AV222" s="140"/>
      <c r="AW222" s="140"/>
      <c r="AX222" s="140"/>
    </row>
    <row r="223" spans="1:52" s="1" customFormat="1" ht="12" customHeight="1">
      <c r="A223" s="112" t="s">
        <v>60</v>
      </c>
      <c r="B223" s="122"/>
      <c r="C223" s="279" t="s">
        <v>427</v>
      </c>
      <c r="D223" s="279"/>
      <c r="E223" s="279"/>
      <c r="F223" s="279"/>
      <c r="G223" s="279"/>
      <c r="H223" s="279"/>
      <c r="I223" s="279"/>
      <c r="J223" s="279"/>
      <c r="K223" s="279"/>
      <c r="L223" s="279"/>
      <c r="M223" s="279"/>
      <c r="N223" s="279"/>
      <c r="O223" s="279"/>
      <c r="P223" s="279"/>
      <c r="Q223" s="279"/>
      <c r="R223" s="279"/>
      <c r="S223" s="279"/>
      <c r="T223" s="279"/>
      <c r="U223" s="279"/>
      <c r="V223" s="279"/>
      <c r="W223" s="279"/>
      <c r="X223" s="279"/>
      <c r="Y223" s="122"/>
      <c r="Z223" s="122"/>
    </row>
    <row r="224" spans="1:52" s="1" customFormat="1" ht="12" customHeight="1">
      <c r="A224" s="170"/>
      <c r="B224" s="170"/>
      <c r="C224" s="279"/>
      <c r="D224" s="279"/>
      <c r="E224" s="279"/>
      <c r="F224" s="279"/>
      <c r="G224" s="279"/>
      <c r="H224" s="279"/>
      <c r="I224" s="279"/>
      <c r="J224" s="279"/>
      <c r="K224" s="279"/>
      <c r="L224" s="279"/>
      <c r="M224" s="279"/>
      <c r="N224" s="279"/>
      <c r="O224" s="279"/>
      <c r="P224" s="279"/>
      <c r="Q224" s="279"/>
      <c r="R224" s="279"/>
      <c r="S224" s="279"/>
      <c r="T224" s="279"/>
      <c r="U224" s="279"/>
      <c r="V224" s="279"/>
      <c r="W224" s="279"/>
      <c r="X224" s="279"/>
      <c r="Y224" s="122"/>
      <c r="Z224" s="122"/>
      <c r="AA224" s="286" t="s">
        <v>46</v>
      </c>
      <c r="AB224" s="286"/>
      <c r="AC224" s="138" t="s">
        <v>447</v>
      </c>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row>
    <row r="225" spans="1:50" s="1" customFormat="1" ht="12" customHeight="1">
      <c r="A225" s="170"/>
      <c r="B225" s="170"/>
      <c r="C225" s="279"/>
      <c r="D225" s="279"/>
      <c r="E225" s="279"/>
      <c r="F225" s="279"/>
      <c r="G225" s="279"/>
      <c r="H225" s="279"/>
      <c r="I225" s="279"/>
      <c r="J225" s="279"/>
      <c r="K225" s="279"/>
      <c r="L225" s="279"/>
      <c r="M225" s="279"/>
      <c r="N225" s="279"/>
      <c r="O225" s="279"/>
      <c r="P225" s="279"/>
      <c r="Q225" s="279"/>
      <c r="R225" s="279"/>
      <c r="S225" s="279"/>
      <c r="T225" s="279"/>
      <c r="U225" s="279"/>
      <c r="V225" s="279"/>
      <c r="W225" s="279"/>
      <c r="X225" s="279"/>
      <c r="Y225" s="122"/>
      <c r="Z225" s="122"/>
      <c r="AA225" s="113"/>
      <c r="AB225" s="122"/>
      <c r="AC225" s="282" t="s">
        <v>448</v>
      </c>
      <c r="AD225" s="282"/>
      <c r="AE225" s="282"/>
      <c r="AF225" s="282"/>
      <c r="AG225" s="282"/>
      <c r="AH225" s="282"/>
      <c r="AI225" s="282"/>
      <c r="AJ225" s="282"/>
      <c r="AK225" s="282"/>
      <c r="AL225" s="282"/>
      <c r="AM225" s="282"/>
      <c r="AN225" s="282"/>
      <c r="AO225" s="282"/>
      <c r="AP225" s="282"/>
      <c r="AQ225" s="282"/>
      <c r="AR225" s="282"/>
      <c r="AS225" s="282"/>
      <c r="AT225" s="282"/>
      <c r="AU225" s="282"/>
      <c r="AV225" s="282"/>
      <c r="AW225" s="282"/>
      <c r="AX225" s="282"/>
    </row>
    <row r="226" spans="1:50" s="1" customFormat="1" ht="12" customHeight="1">
      <c r="A226" s="7"/>
      <c r="B226" s="7"/>
      <c r="C226" s="279"/>
      <c r="D226" s="279"/>
      <c r="E226" s="279"/>
      <c r="F226" s="279"/>
      <c r="G226" s="279"/>
      <c r="H226" s="279"/>
      <c r="I226" s="279"/>
      <c r="J226" s="279"/>
      <c r="K226" s="279"/>
      <c r="L226" s="279"/>
      <c r="M226" s="279"/>
      <c r="N226" s="279"/>
      <c r="O226" s="279"/>
      <c r="P226" s="279"/>
      <c r="Q226" s="279"/>
      <c r="R226" s="279"/>
      <c r="S226" s="279"/>
      <c r="T226" s="279"/>
      <c r="U226" s="279"/>
      <c r="V226" s="279"/>
      <c r="W226" s="279"/>
      <c r="X226" s="279"/>
      <c r="Y226" s="122"/>
      <c r="Z226" s="122"/>
      <c r="AA226" s="113"/>
      <c r="AB226" s="122"/>
      <c r="AC226" s="282"/>
      <c r="AD226" s="282"/>
      <c r="AE226" s="282"/>
      <c r="AF226" s="282"/>
      <c r="AG226" s="282"/>
      <c r="AH226" s="282"/>
      <c r="AI226" s="282"/>
      <c r="AJ226" s="282"/>
      <c r="AK226" s="282"/>
      <c r="AL226" s="282"/>
      <c r="AM226" s="282"/>
      <c r="AN226" s="282"/>
      <c r="AO226" s="282"/>
      <c r="AP226" s="282"/>
      <c r="AQ226" s="282"/>
      <c r="AR226" s="282"/>
      <c r="AS226" s="282"/>
      <c r="AT226" s="282"/>
      <c r="AU226" s="282"/>
      <c r="AV226" s="282"/>
      <c r="AW226" s="282"/>
      <c r="AX226" s="282"/>
    </row>
    <row r="227" spans="1:50" s="1" customFormat="1" ht="12" customHeight="1">
      <c r="Y227" s="122"/>
      <c r="Z227" s="122"/>
      <c r="AA227" s="113"/>
      <c r="AB227" s="122"/>
      <c r="AC227" s="282"/>
      <c r="AD227" s="282"/>
      <c r="AE227" s="282"/>
      <c r="AF227" s="282"/>
      <c r="AG227" s="282"/>
      <c r="AH227" s="282"/>
      <c r="AI227" s="282"/>
      <c r="AJ227" s="282"/>
      <c r="AK227" s="282"/>
      <c r="AL227" s="282"/>
      <c r="AM227" s="282"/>
      <c r="AN227" s="282"/>
      <c r="AO227" s="282"/>
      <c r="AP227" s="282"/>
      <c r="AQ227" s="282"/>
      <c r="AR227" s="282"/>
      <c r="AS227" s="282"/>
      <c r="AT227" s="282"/>
      <c r="AU227" s="282"/>
      <c r="AV227" s="282"/>
      <c r="AW227" s="282"/>
      <c r="AX227" s="282"/>
    </row>
    <row r="228" spans="1:50" s="1" customFormat="1" ht="12" customHeight="1">
      <c r="A228" s="16" t="s">
        <v>61</v>
      </c>
      <c r="C228" s="130" t="s">
        <v>300</v>
      </c>
      <c r="Y228" s="122"/>
      <c r="Z228" s="122"/>
    </row>
    <row r="229" spans="1:50" s="1" customFormat="1" ht="12" customHeight="1">
      <c r="Y229" s="122"/>
      <c r="Z229" s="122"/>
      <c r="AA229" s="112" t="s">
        <v>426</v>
      </c>
      <c r="AB229" s="122"/>
      <c r="AC229" s="138" t="s">
        <v>41</v>
      </c>
      <c r="AD229" s="122"/>
      <c r="AE229" s="122"/>
      <c r="AF229" s="122"/>
      <c r="AG229" s="122"/>
      <c r="AH229" s="122"/>
      <c r="AI229" s="122"/>
      <c r="AJ229" s="122"/>
      <c r="AK229" s="122"/>
      <c r="AL229" s="122"/>
      <c r="AM229" s="122"/>
      <c r="AN229" s="122"/>
      <c r="AO229" s="122"/>
      <c r="AP229" s="122"/>
      <c r="AQ229" s="122"/>
      <c r="AR229" s="122"/>
      <c r="AS229" s="122"/>
      <c r="AT229" s="122"/>
      <c r="AU229" s="122"/>
      <c r="AV229" s="122"/>
      <c r="AW229" s="122"/>
      <c r="AX229" s="122"/>
    </row>
    <row r="230" spans="1:50" s="1" customFormat="1" ht="12" customHeight="1">
      <c r="A230" s="112" t="s">
        <v>54</v>
      </c>
      <c r="B230" s="113"/>
      <c r="C230" s="138" t="s">
        <v>180</v>
      </c>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251"/>
      <c r="AB230" s="251"/>
      <c r="AC230" s="251"/>
      <c r="AD230" s="251"/>
      <c r="AE230" s="251"/>
      <c r="AF230" s="251"/>
      <c r="AG230" s="251"/>
      <c r="AH230" s="251"/>
      <c r="AI230" s="251"/>
      <c r="AJ230" s="251"/>
      <c r="AK230" s="251"/>
      <c r="AL230" s="251"/>
      <c r="AM230" s="251"/>
      <c r="AN230" s="251"/>
      <c r="AO230" s="251"/>
      <c r="AP230" s="251"/>
      <c r="AQ230" s="251"/>
      <c r="AR230" s="251"/>
      <c r="AS230" s="251"/>
      <c r="AT230" s="251"/>
      <c r="AU230" s="251"/>
      <c r="AV230" s="251"/>
      <c r="AW230" s="251"/>
      <c r="AX230" s="251"/>
    </row>
    <row r="231" spans="1:50" s="1" customFormat="1" ht="12" customHeight="1">
      <c r="A231" s="283" t="s">
        <v>446</v>
      </c>
      <c r="B231" s="283"/>
      <c r="C231" s="283"/>
      <c r="D231" s="283"/>
      <c r="E231" s="283"/>
      <c r="F231" s="283"/>
      <c r="G231" s="283"/>
      <c r="H231" s="283"/>
      <c r="I231" s="283"/>
      <c r="J231" s="283"/>
      <c r="K231" s="283"/>
      <c r="L231" s="283"/>
      <c r="M231" s="283"/>
      <c r="N231" s="283"/>
      <c r="O231" s="283"/>
      <c r="P231" s="283"/>
      <c r="Q231" s="283"/>
      <c r="R231" s="283"/>
      <c r="S231" s="283"/>
      <c r="T231" s="283"/>
      <c r="U231" s="283"/>
      <c r="V231" s="283"/>
      <c r="W231" s="283"/>
      <c r="X231" s="283"/>
      <c r="Y231" s="122"/>
      <c r="Z231" s="122"/>
      <c r="AA231" s="251"/>
      <c r="AB231" s="251"/>
      <c r="AC231" s="251"/>
      <c r="AD231" s="251"/>
      <c r="AE231" s="251"/>
      <c r="AF231" s="251"/>
      <c r="AG231" s="251"/>
      <c r="AH231" s="251"/>
      <c r="AI231" s="251"/>
      <c r="AJ231" s="251"/>
      <c r="AK231" s="251"/>
      <c r="AL231" s="251"/>
      <c r="AM231" s="251"/>
      <c r="AN231" s="251"/>
      <c r="AO231" s="251"/>
      <c r="AP231" s="251"/>
      <c r="AQ231" s="251"/>
      <c r="AR231" s="251"/>
      <c r="AS231" s="251"/>
      <c r="AT231" s="251"/>
      <c r="AU231" s="251"/>
      <c r="AV231" s="251"/>
      <c r="AW231" s="251"/>
      <c r="AX231" s="251"/>
    </row>
    <row r="232" spans="1:50" s="1" customFormat="1" ht="12" customHeight="1">
      <c r="A232" s="283"/>
      <c r="B232" s="283"/>
      <c r="C232" s="283"/>
      <c r="D232" s="283"/>
      <c r="E232" s="283"/>
      <c r="F232" s="283"/>
      <c r="G232" s="283"/>
      <c r="H232" s="283"/>
      <c r="I232" s="283"/>
      <c r="J232" s="283"/>
      <c r="K232" s="283"/>
      <c r="L232" s="283"/>
      <c r="M232" s="283"/>
      <c r="N232" s="283"/>
      <c r="O232" s="283"/>
      <c r="P232" s="283"/>
      <c r="Q232" s="283"/>
      <c r="R232" s="283"/>
      <c r="S232" s="283"/>
      <c r="T232" s="283"/>
      <c r="U232" s="283"/>
      <c r="V232" s="283"/>
      <c r="W232" s="283"/>
      <c r="X232" s="283"/>
      <c r="Y232" s="122"/>
      <c r="Z232" s="122"/>
      <c r="AA232" s="251"/>
      <c r="AB232" s="251"/>
      <c r="AC232" s="251"/>
      <c r="AD232" s="251"/>
      <c r="AE232" s="251"/>
      <c r="AF232" s="251"/>
      <c r="AG232" s="251"/>
      <c r="AH232" s="251"/>
      <c r="AI232" s="251"/>
      <c r="AJ232" s="251"/>
      <c r="AK232" s="251"/>
      <c r="AL232" s="251"/>
      <c r="AM232" s="251"/>
      <c r="AN232" s="251"/>
      <c r="AO232" s="251"/>
      <c r="AP232" s="251"/>
      <c r="AQ232" s="251"/>
      <c r="AR232" s="251"/>
      <c r="AS232" s="251"/>
      <c r="AT232" s="251"/>
      <c r="AU232" s="251"/>
      <c r="AV232" s="251"/>
      <c r="AW232" s="251"/>
      <c r="AX232" s="251"/>
    </row>
    <row r="233" spans="1:50" s="1" customFormat="1" ht="12" customHeight="1">
      <c r="A233" s="283"/>
      <c r="B233" s="283"/>
      <c r="C233" s="283"/>
      <c r="D233" s="283"/>
      <c r="E233" s="283"/>
      <c r="F233" s="283"/>
      <c r="G233" s="283"/>
      <c r="H233" s="283"/>
      <c r="I233" s="283"/>
      <c r="J233" s="283"/>
      <c r="K233" s="283"/>
      <c r="L233" s="283"/>
      <c r="M233" s="283"/>
      <c r="N233" s="283"/>
      <c r="O233" s="283"/>
      <c r="P233" s="283"/>
      <c r="Q233" s="283"/>
      <c r="R233" s="283"/>
      <c r="S233" s="283"/>
      <c r="T233" s="283"/>
      <c r="U233" s="283"/>
      <c r="V233" s="283"/>
      <c r="W233" s="283"/>
      <c r="X233" s="283"/>
      <c r="Y233" s="122"/>
      <c r="Z233" s="122"/>
      <c r="AA233" s="251"/>
      <c r="AB233" s="251"/>
      <c r="AC233" s="251"/>
      <c r="AD233" s="251"/>
      <c r="AE233" s="251"/>
      <c r="AF233" s="251"/>
      <c r="AG233" s="251"/>
      <c r="AH233" s="251"/>
      <c r="AI233" s="251"/>
      <c r="AJ233" s="251"/>
      <c r="AK233" s="251"/>
      <c r="AL233" s="251"/>
      <c r="AM233" s="251"/>
      <c r="AN233" s="251"/>
      <c r="AO233" s="251"/>
      <c r="AP233" s="251"/>
      <c r="AQ233" s="251"/>
      <c r="AR233" s="251"/>
      <c r="AS233" s="251"/>
      <c r="AT233" s="251"/>
      <c r="AU233" s="251"/>
      <c r="AV233" s="251"/>
      <c r="AW233" s="251"/>
      <c r="AX233" s="251"/>
    </row>
    <row r="234" spans="1:50" s="1" customFormat="1" ht="12" customHeight="1">
      <c r="A234" s="283"/>
      <c r="B234" s="283"/>
      <c r="C234" s="283"/>
      <c r="D234" s="283"/>
      <c r="E234" s="283"/>
      <c r="F234" s="283"/>
      <c r="G234" s="283"/>
      <c r="H234" s="283"/>
      <c r="I234" s="283"/>
      <c r="J234" s="283"/>
      <c r="K234" s="283"/>
      <c r="L234" s="283"/>
      <c r="M234" s="283"/>
      <c r="N234" s="283"/>
      <c r="O234" s="283"/>
      <c r="P234" s="283"/>
      <c r="Q234" s="283"/>
      <c r="R234" s="283"/>
      <c r="S234" s="283"/>
      <c r="T234" s="283"/>
      <c r="U234" s="283"/>
      <c r="V234" s="283"/>
      <c r="W234" s="283"/>
      <c r="X234" s="283"/>
      <c r="Y234" s="122"/>
      <c r="Z234" s="122"/>
      <c r="AA234" s="251"/>
      <c r="AB234" s="251"/>
      <c r="AC234" s="251"/>
      <c r="AD234" s="251"/>
      <c r="AE234" s="251"/>
      <c r="AF234" s="251"/>
      <c r="AG234" s="251"/>
      <c r="AH234" s="251"/>
      <c r="AI234" s="251"/>
      <c r="AJ234" s="251"/>
      <c r="AK234" s="251"/>
      <c r="AL234" s="251"/>
      <c r="AM234" s="251"/>
      <c r="AN234" s="251"/>
      <c r="AO234" s="251"/>
      <c r="AP234" s="251"/>
      <c r="AQ234" s="251"/>
      <c r="AR234" s="251"/>
      <c r="AS234" s="251"/>
      <c r="AT234" s="251"/>
      <c r="AU234" s="251"/>
      <c r="AV234" s="251"/>
      <c r="AW234" s="251"/>
      <c r="AX234" s="251"/>
    </row>
    <row r="235" spans="1:50" s="1" customFormat="1" ht="12" customHeight="1">
      <c r="A235" s="283"/>
      <c r="B235" s="283"/>
      <c r="C235" s="283"/>
      <c r="D235" s="283"/>
      <c r="E235" s="283"/>
      <c r="F235" s="283"/>
      <c r="G235" s="283"/>
      <c r="H235" s="283"/>
      <c r="I235" s="283"/>
      <c r="J235" s="283"/>
      <c r="K235" s="283"/>
      <c r="L235" s="283"/>
      <c r="M235" s="283"/>
      <c r="N235" s="283"/>
      <c r="O235" s="283"/>
      <c r="P235" s="283"/>
      <c r="Q235" s="283"/>
      <c r="R235" s="283"/>
      <c r="S235" s="283"/>
      <c r="T235" s="283"/>
      <c r="U235" s="283"/>
      <c r="V235" s="283"/>
      <c r="W235" s="283"/>
      <c r="X235" s="283"/>
      <c r="Y235" s="122"/>
      <c r="Z235" s="122"/>
      <c r="AA235" s="251"/>
      <c r="AB235" s="251"/>
      <c r="AC235" s="251"/>
      <c r="AD235" s="251"/>
      <c r="AE235" s="251"/>
      <c r="AF235" s="251"/>
      <c r="AG235" s="251"/>
      <c r="AH235" s="251"/>
      <c r="AI235" s="251"/>
      <c r="AJ235" s="251"/>
      <c r="AK235" s="251"/>
      <c r="AL235" s="251"/>
      <c r="AM235" s="251"/>
      <c r="AN235" s="251"/>
      <c r="AO235" s="251"/>
      <c r="AP235" s="251"/>
      <c r="AQ235" s="251"/>
      <c r="AR235" s="251"/>
      <c r="AS235" s="251"/>
      <c r="AT235" s="251"/>
      <c r="AU235" s="251"/>
      <c r="AV235" s="251"/>
      <c r="AW235" s="251"/>
      <c r="AX235" s="251"/>
    </row>
    <row r="236" spans="1:50" s="1" customFormat="1" ht="12" customHeight="1">
      <c r="A236" s="283"/>
      <c r="B236" s="283"/>
      <c r="C236" s="283"/>
      <c r="D236" s="283"/>
      <c r="E236" s="283"/>
      <c r="F236" s="283"/>
      <c r="G236" s="283"/>
      <c r="H236" s="283"/>
      <c r="I236" s="283"/>
      <c r="J236" s="283"/>
      <c r="K236" s="283"/>
      <c r="L236" s="283"/>
      <c r="M236" s="283"/>
      <c r="N236" s="283"/>
      <c r="O236" s="283"/>
      <c r="P236" s="283"/>
      <c r="Q236" s="283"/>
      <c r="R236" s="283"/>
      <c r="S236" s="283"/>
      <c r="T236" s="283"/>
      <c r="U236" s="283"/>
      <c r="V236" s="283"/>
      <c r="W236" s="283"/>
      <c r="X236" s="283"/>
      <c r="Y236" s="122"/>
      <c r="Z236" s="122"/>
      <c r="AA236" s="251"/>
      <c r="AB236" s="251"/>
      <c r="AC236" s="251"/>
      <c r="AD236" s="251"/>
      <c r="AE236" s="251"/>
      <c r="AF236" s="251"/>
      <c r="AG236" s="251"/>
      <c r="AH236" s="251"/>
      <c r="AI236" s="251"/>
      <c r="AJ236" s="251"/>
      <c r="AK236" s="251"/>
      <c r="AL236" s="251"/>
      <c r="AM236" s="251"/>
      <c r="AN236" s="251"/>
      <c r="AO236" s="251"/>
      <c r="AP236" s="251"/>
      <c r="AQ236" s="251"/>
      <c r="AR236" s="251"/>
      <c r="AS236" s="251"/>
      <c r="AT236" s="251"/>
      <c r="AU236" s="251"/>
      <c r="AV236" s="251"/>
      <c r="AW236" s="251"/>
      <c r="AX236" s="251"/>
    </row>
    <row r="237" spans="1:50" s="1" customFormat="1" ht="12" customHeight="1">
      <c r="A237" s="122"/>
      <c r="B237" s="122"/>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251"/>
      <c r="AB237" s="251"/>
      <c r="AC237" s="251"/>
      <c r="AD237" s="251"/>
      <c r="AE237" s="251"/>
      <c r="AF237" s="251"/>
      <c r="AG237" s="251"/>
      <c r="AH237" s="251"/>
      <c r="AI237" s="251"/>
      <c r="AJ237" s="251"/>
      <c r="AK237" s="251"/>
      <c r="AL237" s="251"/>
      <c r="AM237" s="251"/>
      <c r="AN237" s="251"/>
      <c r="AO237" s="251"/>
      <c r="AP237" s="251"/>
      <c r="AQ237" s="251"/>
      <c r="AR237" s="251"/>
      <c r="AS237" s="251"/>
      <c r="AT237" s="251"/>
      <c r="AU237" s="251"/>
      <c r="AV237" s="251"/>
      <c r="AW237" s="251"/>
      <c r="AX237" s="251"/>
    </row>
    <row r="238" spans="1:50" s="1" customFormat="1" ht="12" customHeight="1">
      <c r="A238" s="282" t="s">
        <v>181</v>
      </c>
      <c r="B238" s="282"/>
      <c r="C238" s="282"/>
      <c r="D238" s="282"/>
      <c r="E238" s="282"/>
      <c r="F238" s="282"/>
      <c r="G238" s="282"/>
      <c r="H238" s="282"/>
      <c r="I238" s="282"/>
      <c r="J238" s="282"/>
      <c r="K238" s="282"/>
      <c r="L238" s="282"/>
      <c r="M238" s="282"/>
      <c r="N238" s="282"/>
      <c r="O238" s="282"/>
      <c r="P238" s="282"/>
      <c r="Q238" s="282"/>
      <c r="R238" s="282"/>
      <c r="S238" s="282"/>
      <c r="T238" s="282"/>
      <c r="U238" s="282"/>
      <c r="V238" s="282"/>
      <c r="W238" s="282"/>
      <c r="X238" s="282"/>
      <c r="Y238" s="122"/>
      <c r="Z238" s="122"/>
      <c r="AA238" s="251"/>
      <c r="AB238" s="251"/>
      <c r="AC238" s="251"/>
      <c r="AD238" s="251"/>
      <c r="AE238" s="251"/>
      <c r="AF238" s="251"/>
      <c r="AG238" s="251"/>
      <c r="AH238" s="251"/>
      <c r="AI238" s="251"/>
      <c r="AJ238" s="251"/>
      <c r="AK238" s="251"/>
      <c r="AL238" s="251"/>
      <c r="AM238" s="251"/>
      <c r="AN238" s="251"/>
      <c r="AO238" s="251"/>
      <c r="AP238" s="251"/>
      <c r="AQ238" s="251"/>
      <c r="AR238" s="251"/>
      <c r="AS238" s="251"/>
      <c r="AT238" s="251"/>
      <c r="AU238" s="251"/>
      <c r="AV238" s="251"/>
      <c r="AW238" s="251"/>
      <c r="AX238" s="251"/>
    </row>
    <row r="239" spans="1:50" s="1" customFormat="1" ht="12" customHeight="1">
      <c r="A239" s="282"/>
      <c r="B239" s="282"/>
      <c r="C239" s="282"/>
      <c r="D239" s="282"/>
      <c r="E239" s="282"/>
      <c r="F239" s="282"/>
      <c r="G239" s="282"/>
      <c r="H239" s="282"/>
      <c r="I239" s="282"/>
      <c r="J239" s="282"/>
      <c r="K239" s="282"/>
      <c r="L239" s="282"/>
      <c r="M239" s="282"/>
      <c r="N239" s="282"/>
      <c r="O239" s="282"/>
      <c r="P239" s="282"/>
      <c r="Q239" s="282"/>
      <c r="R239" s="282"/>
      <c r="S239" s="282"/>
      <c r="T239" s="282"/>
      <c r="U239" s="282"/>
      <c r="V239" s="282"/>
      <c r="W239" s="282"/>
      <c r="X239" s="282"/>
      <c r="Y239" s="122"/>
      <c r="Z239" s="122"/>
      <c r="AA239" s="251"/>
      <c r="AB239" s="251"/>
      <c r="AC239" s="251"/>
      <c r="AD239" s="251"/>
      <c r="AE239" s="251"/>
      <c r="AF239" s="251"/>
      <c r="AG239" s="251"/>
      <c r="AH239" s="251"/>
      <c r="AI239" s="251"/>
      <c r="AJ239" s="251"/>
      <c r="AK239" s="251"/>
      <c r="AL239" s="251"/>
      <c r="AM239" s="251"/>
      <c r="AN239" s="251"/>
      <c r="AO239" s="251"/>
      <c r="AP239" s="251"/>
      <c r="AQ239" s="251"/>
      <c r="AR239" s="251"/>
      <c r="AS239" s="251"/>
      <c r="AT239" s="251"/>
      <c r="AU239" s="251"/>
      <c r="AV239" s="251"/>
      <c r="AW239" s="251"/>
      <c r="AX239" s="251"/>
    </row>
    <row r="240" spans="1:50" s="1" customFormat="1" ht="12" customHeight="1">
      <c r="A240" s="282"/>
      <c r="B240" s="282"/>
      <c r="C240" s="282"/>
      <c r="D240" s="282"/>
      <c r="E240" s="282"/>
      <c r="F240" s="282"/>
      <c r="G240" s="282"/>
      <c r="H240" s="282"/>
      <c r="I240" s="282"/>
      <c r="J240" s="282"/>
      <c r="K240" s="282"/>
      <c r="L240" s="282"/>
      <c r="M240" s="282"/>
      <c r="N240" s="282"/>
      <c r="O240" s="282"/>
      <c r="P240" s="282"/>
      <c r="Q240" s="282"/>
      <c r="R240" s="282"/>
      <c r="S240" s="282"/>
      <c r="T240" s="282"/>
      <c r="U240" s="282"/>
      <c r="V240" s="282"/>
      <c r="W240" s="282"/>
      <c r="X240" s="282"/>
      <c r="Y240" s="122"/>
      <c r="Z240" s="122"/>
      <c r="AA240" s="251"/>
      <c r="AB240" s="251"/>
      <c r="AC240" s="251"/>
      <c r="AD240" s="251"/>
      <c r="AE240" s="251"/>
      <c r="AF240" s="251"/>
      <c r="AG240" s="251"/>
      <c r="AH240" s="251"/>
      <c r="AI240" s="251"/>
      <c r="AJ240" s="251"/>
      <c r="AK240" s="251"/>
      <c r="AL240" s="251"/>
      <c r="AM240" s="251"/>
      <c r="AN240" s="251"/>
      <c r="AO240" s="251"/>
      <c r="AP240" s="251"/>
      <c r="AQ240" s="251"/>
      <c r="AR240" s="251"/>
      <c r="AS240" s="251"/>
      <c r="AT240" s="251"/>
      <c r="AU240" s="251"/>
      <c r="AV240" s="251"/>
      <c r="AW240" s="251"/>
      <c r="AX240" s="251"/>
    </row>
    <row r="241" spans="1:50" s="1" customFormat="1" ht="12" customHeight="1">
      <c r="A241" s="282"/>
      <c r="B241" s="282"/>
      <c r="C241" s="282"/>
      <c r="D241" s="282"/>
      <c r="E241" s="282"/>
      <c r="F241" s="282"/>
      <c r="G241" s="282"/>
      <c r="H241" s="282"/>
      <c r="I241" s="282"/>
      <c r="J241" s="282"/>
      <c r="K241" s="282"/>
      <c r="L241" s="282"/>
      <c r="M241" s="282"/>
      <c r="N241" s="282"/>
      <c r="O241" s="282"/>
      <c r="P241" s="282"/>
      <c r="Q241" s="282"/>
      <c r="R241" s="282"/>
      <c r="S241" s="282"/>
      <c r="T241" s="282"/>
      <c r="U241" s="282"/>
      <c r="V241" s="282"/>
      <c r="W241" s="282"/>
      <c r="X241" s="282"/>
      <c r="Y241" s="122"/>
      <c r="Z241" s="122"/>
      <c r="AA241" s="251"/>
      <c r="AB241" s="251"/>
      <c r="AC241" s="251"/>
      <c r="AD241" s="251"/>
      <c r="AE241" s="251"/>
      <c r="AF241" s="251"/>
      <c r="AG241" s="251"/>
      <c r="AH241" s="251"/>
      <c r="AI241" s="251"/>
      <c r="AJ241" s="251"/>
      <c r="AK241" s="251"/>
      <c r="AL241" s="251"/>
      <c r="AM241" s="251"/>
      <c r="AN241" s="251"/>
      <c r="AO241" s="251"/>
      <c r="AP241" s="251"/>
      <c r="AQ241" s="251"/>
      <c r="AR241" s="251"/>
      <c r="AS241" s="251"/>
      <c r="AT241" s="251"/>
      <c r="AU241" s="251"/>
      <c r="AV241" s="251"/>
      <c r="AW241" s="251"/>
      <c r="AX241" s="251"/>
    </row>
    <row r="242" spans="1:50" s="1" customFormat="1" ht="12" customHeight="1">
      <c r="A242" s="122"/>
      <c r="B242" s="122"/>
      <c r="C242" s="122"/>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251"/>
      <c r="AB242" s="251"/>
      <c r="AC242" s="251"/>
      <c r="AD242" s="251"/>
      <c r="AE242" s="251"/>
      <c r="AF242" s="251"/>
      <c r="AG242" s="251"/>
      <c r="AH242" s="251"/>
      <c r="AI242" s="251"/>
      <c r="AJ242" s="251"/>
      <c r="AK242" s="251"/>
      <c r="AL242" s="251"/>
      <c r="AM242" s="251"/>
      <c r="AN242" s="251"/>
      <c r="AO242" s="251"/>
      <c r="AP242" s="251"/>
      <c r="AQ242" s="251"/>
      <c r="AR242" s="251"/>
      <c r="AS242" s="251"/>
      <c r="AT242" s="251"/>
      <c r="AU242" s="251"/>
      <c r="AV242" s="251"/>
      <c r="AW242" s="251"/>
      <c r="AX242" s="251"/>
    </row>
    <row r="243" spans="1:50" s="1" customFormat="1" ht="12" customHeight="1">
      <c r="A243" s="112" t="s">
        <v>58</v>
      </c>
      <c r="B243" s="122"/>
      <c r="C243" s="138" t="s">
        <v>182</v>
      </c>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251"/>
      <c r="AB243" s="251"/>
      <c r="AC243" s="251"/>
      <c r="AD243" s="251"/>
      <c r="AE243" s="251"/>
      <c r="AF243" s="251"/>
      <c r="AG243" s="251"/>
      <c r="AH243" s="251"/>
      <c r="AI243" s="251"/>
      <c r="AJ243" s="251"/>
      <c r="AK243" s="251"/>
      <c r="AL243" s="251"/>
      <c r="AM243" s="251"/>
      <c r="AN243" s="251"/>
      <c r="AO243" s="251"/>
      <c r="AP243" s="251"/>
      <c r="AQ243" s="251"/>
      <c r="AR243" s="251"/>
      <c r="AS243" s="251"/>
      <c r="AT243" s="251"/>
      <c r="AU243" s="251"/>
      <c r="AV243" s="251"/>
      <c r="AW243" s="251"/>
      <c r="AX243" s="251"/>
    </row>
    <row r="244" spans="1:50" s="1" customFormat="1" ht="12" customHeight="1">
      <c r="A244" s="282" t="s">
        <v>485</v>
      </c>
      <c r="B244" s="282"/>
      <c r="C244" s="282"/>
      <c r="D244" s="282"/>
      <c r="E244" s="282"/>
      <c r="F244" s="282"/>
      <c r="G244" s="282"/>
      <c r="H244" s="282"/>
      <c r="I244" s="282"/>
      <c r="J244" s="282"/>
      <c r="K244" s="282"/>
      <c r="L244" s="282"/>
      <c r="M244" s="282"/>
      <c r="N244" s="282"/>
      <c r="O244" s="282"/>
      <c r="P244" s="282"/>
      <c r="Q244" s="282"/>
      <c r="R244" s="282"/>
      <c r="S244" s="282"/>
      <c r="T244" s="282"/>
      <c r="U244" s="282"/>
      <c r="V244" s="282"/>
      <c r="W244" s="282"/>
      <c r="X244" s="282"/>
      <c r="Y244" s="122"/>
      <c r="Z244" s="122"/>
      <c r="AA244" s="251"/>
      <c r="AB244" s="251"/>
      <c r="AC244" s="251"/>
      <c r="AD244" s="251"/>
      <c r="AE244" s="251"/>
      <c r="AF244" s="251"/>
      <c r="AG244" s="251"/>
      <c r="AH244" s="251"/>
      <c r="AI244" s="251"/>
      <c r="AJ244" s="251"/>
      <c r="AK244" s="251"/>
      <c r="AL244" s="251"/>
      <c r="AM244" s="251"/>
      <c r="AN244" s="251"/>
      <c r="AO244" s="251"/>
      <c r="AP244" s="251"/>
      <c r="AQ244" s="251"/>
      <c r="AR244" s="251"/>
      <c r="AS244" s="251"/>
      <c r="AT244" s="251"/>
      <c r="AU244" s="251"/>
      <c r="AV244" s="251"/>
      <c r="AW244" s="251"/>
      <c r="AX244" s="251"/>
    </row>
    <row r="245" spans="1:50" s="1" customFormat="1" ht="12" customHeight="1">
      <c r="A245" s="282"/>
      <c r="B245" s="282"/>
      <c r="C245" s="282"/>
      <c r="D245" s="282"/>
      <c r="E245" s="282"/>
      <c r="F245" s="282"/>
      <c r="G245" s="282"/>
      <c r="H245" s="282"/>
      <c r="I245" s="282"/>
      <c r="J245" s="282"/>
      <c r="K245" s="282"/>
      <c r="L245" s="282"/>
      <c r="M245" s="282"/>
      <c r="N245" s="282"/>
      <c r="O245" s="282"/>
      <c r="P245" s="282"/>
      <c r="Q245" s="282"/>
      <c r="R245" s="282"/>
      <c r="S245" s="282"/>
      <c r="T245" s="282"/>
      <c r="U245" s="282"/>
      <c r="V245" s="282"/>
      <c r="W245" s="282"/>
      <c r="X245" s="282"/>
      <c r="Y245" s="122"/>
      <c r="Z245" s="122"/>
      <c r="AA245" s="251"/>
      <c r="AB245" s="251"/>
      <c r="AC245" s="251"/>
      <c r="AD245" s="251"/>
      <c r="AE245" s="251"/>
      <c r="AF245" s="251"/>
      <c r="AG245" s="251"/>
      <c r="AH245" s="251"/>
      <c r="AI245" s="251"/>
      <c r="AJ245" s="251"/>
      <c r="AK245" s="251"/>
      <c r="AL245" s="251"/>
      <c r="AM245" s="251"/>
      <c r="AN245" s="251"/>
      <c r="AO245" s="251"/>
      <c r="AP245" s="251"/>
      <c r="AQ245" s="251"/>
      <c r="AR245" s="251"/>
      <c r="AS245" s="251"/>
      <c r="AT245" s="251"/>
      <c r="AU245" s="251"/>
      <c r="AV245" s="251"/>
      <c r="AW245" s="251"/>
      <c r="AX245" s="251"/>
    </row>
    <row r="246" spans="1:50" s="1" customFormat="1" ht="12" customHeight="1">
      <c r="A246" s="282"/>
      <c r="B246" s="282"/>
      <c r="C246" s="282"/>
      <c r="D246" s="282"/>
      <c r="E246" s="282"/>
      <c r="F246" s="282"/>
      <c r="G246" s="282"/>
      <c r="H246" s="282"/>
      <c r="I246" s="282"/>
      <c r="J246" s="282"/>
      <c r="K246" s="282"/>
      <c r="L246" s="282"/>
      <c r="M246" s="282"/>
      <c r="N246" s="282"/>
      <c r="O246" s="282"/>
      <c r="P246" s="282"/>
      <c r="Q246" s="282"/>
      <c r="R246" s="282"/>
      <c r="S246" s="282"/>
      <c r="T246" s="282"/>
      <c r="U246" s="282"/>
      <c r="V246" s="282"/>
      <c r="W246" s="282"/>
      <c r="X246" s="282"/>
      <c r="Y246" s="122"/>
      <c r="Z246" s="122"/>
      <c r="AA246" s="251"/>
      <c r="AB246" s="251"/>
      <c r="AC246" s="251"/>
      <c r="AD246" s="251"/>
      <c r="AE246" s="251"/>
      <c r="AF246" s="251"/>
      <c r="AG246" s="251"/>
      <c r="AH246" s="251"/>
      <c r="AI246" s="251"/>
      <c r="AJ246" s="251"/>
      <c r="AK246" s="251"/>
      <c r="AL246" s="251"/>
      <c r="AM246" s="251"/>
      <c r="AN246" s="251"/>
      <c r="AO246" s="251"/>
      <c r="AP246" s="251"/>
      <c r="AQ246" s="251"/>
      <c r="AR246" s="251"/>
      <c r="AS246" s="251"/>
      <c r="AT246" s="251"/>
      <c r="AU246" s="251"/>
      <c r="AV246" s="251"/>
      <c r="AW246" s="251"/>
      <c r="AX246" s="251"/>
    </row>
    <row r="247" spans="1:50" s="1" customFormat="1" ht="12" customHeight="1">
      <c r="A247" s="122"/>
      <c r="B247" s="122"/>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251"/>
      <c r="AB247" s="251"/>
      <c r="AC247" s="251"/>
      <c r="AD247" s="251"/>
      <c r="AE247" s="251"/>
      <c r="AF247" s="251"/>
      <c r="AG247" s="251"/>
      <c r="AH247" s="251"/>
      <c r="AI247" s="251"/>
      <c r="AJ247" s="251"/>
      <c r="AK247" s="251"/>
      <c r="AL247" s="251"/>
      <c r="AM247" s="251"/>
      <c r="AN247" s="251"/>
      <c r="AO247" s="251"/>
      <c r="AP247" s="251"/>
      <c r="AQ247" s="251"/>
      <c r="AR247" s="251"/>
      <c r="AS247" s="251"/>
      <c r="AT247" s="251"/>
      <c r="AU247" s="251"/>
      <c r="AV247" s="251"/>
      <c r="AW247" s="251"/>
      <c r="AX247" s="251"/>
    </row>
    <row r="248" spans="1:50" s="1" customFormat="1" ht="12" customHeight="1">
      <c r="A248" s="285" t="s">
        <v>474</v>
      </c>
      <c r="B248" s="285"/>
      <c r="C248" s="285"/>
      <c r="D248" s="285"/>
      <c r="E248" s="285"/>
      <c r="F248" s="285"/>
      <c r="G248" s="285"/>
      <c r="H248" s="285"/>
      <c r="I248" s="285"/>
      <c r="J248" s="285"/>
      <c r="K248" s="285"/>
      <c r="L248" s="285"/>
      <c r="M248" s="285"/>
      <c r="N248" s="285"/>
      <c r="O248" s="285"/>
      <c r="P248" s="285"/>
      <c r="Q248" s="285"/>
      <c r="R248" s="285"/>
      <c r="S248" s="285"/>
      <c r="T248" s="285"/>
      <c r="U248" s="285"/>
      <c r="V248" s="285"/>
      <c r="W248" s="285"/>
      <c r="X248" s="285"/>
      <c r="Y248" s="122"/>
      <c r="Z248" s="122"/>
      <c r="AA248" s="251"/>
      <c r="AB248" s="251"/>
      <c r="AC248" s="251"/>
      <c r="AD248" s="251"/>
      <c r="AE248" s="251"/>
      <c r="AF248" s="251"/>
      <c r="AG248" s="251"/>
      <c r="AH248" s="251"/>
      <c r="AI248" s="251"/>
      <c r="AJ248" s="251"/>
      <c r="AK248" s="251"/>
      <c r="AL248" s="251"/>
      <c r="AM248" s="251"/>
      <c r="AN248" s="251"/>
      <c r="AO248" s="251"/>
      <c r="AP248" s="251"/>
      <c r="AQ248" s="251"/>
      <c r="AR248" s="251"/>
      <c r="AS248" s="251"/>
      <c r="AT248" s="251"/>
      <c r="AU248" s="251"/>
      <c r="AV248" s="251"/>
      <c r="AW248" s="251"/>
      <c r="AX248" s="251"/>
    </row>
    <row r="249" spans="1:50" s="1" customFormat="1" ht="12" customHeight="1">
      <c r="A249" s="122"/>
      <c r="B249" s="122"/>
      <c r="C249" s="122" t="s">
        <v>76</v>
      </c>
      <c r="D249" s="122"/>
      <c r="E249" s="122"/>
      <c r="F249" s="122"/>
      <c r="G249" s="122"/>
      <c r="H249" s="122"/>
      <c r="I249" s="122"/>
      <c r="J249" s="122"/>
      <c r="K249" s="122"/>
      <c r="L249" s="287" t="s">
        <v>169</v>
      </c>
      <c r="M249" s="287"/>
      <c r="N249" s="287"/>
      <c r="O249" s="287"/>
      <c r="P249" s="287"/>
      <c r="Q249" s="288"/>
      <c r="R249" s="288"/>
      <c r="S249" s="288"/>
      <c r="T249" s="288"/>
      <c r="U249" s="288"/>
      <c r="V249" s="288"/>
      <c r="W249" s="288"/>
      <c r="X249" s="288"/>
      <c r="Y249" s="122"/>
      <c r="Z249" s="122"/>
      <c r="AA249" s="251"/>
      <c r="AB249" s="251"/>
      <c r="AC249" s="251"/>
      <c r="AD249" s="251"/>
      <c r="AE249" s="251"/>
      <c r="AF249" s="251"/>
      <c r="AG249" s="251"/>
      <c r="AH249" s="251"/>
      <c r="AI249" s="251"/>
      <c r="AJ249" s="251"/>
      <c r="AK249" s="251"/>
      <c r="AL249" s="251"/>
      <c r="AM249" s="251"/>
      <c r="AN249" s="251"/>
      <c r="AO249" s="251"/>
      <c r="AP249" s="251"/>
      <c r="AQ249" s="251"/>
      <c r="AR249" s="251"/>
      <c r="AS249" s="251"/>
      <c r="AT249" s="251"/>
      <c r="AU249" s="251"/>
      <c r="AV249" s="251"/>
      <c r="AW249" s="251"/>
      <c r="AX249" s="251"/>
    </row>
    <row r="250" spans="1:50" s="1" customFormat="1" ht="12" customHeight="1">
      <c r="A250" s="122"/>
      <c r="B250" s="122"/>
      <c r="C250" s="282" t="s">
        <v>117</v>
      </c>
      <c r="D250" s="282"/>
      <c r="E250" s="282"/>
      <c r="F250" s="282"/>
      <c r="G250" s="282"/>
      <c r="H250" s="282"/>
      <c r="I250" s="282"/>
      <c r="J250" s="282"/>
      <c r="K250" s="282"/>
      <c r="L250" s="282"/>
      <c r="M250" s="282"/>
      <c r="N250" s="282"/>
      <c r="O250" s="282"/>
      <c r="P250" s="282"/>
      <c r="Q250" s="282"/>
      <c r="R250" s="282"/>
      <c r="S250" s="282"/>
      <c r="T250" s="282"/>
      <c r="U250" s="282"/>
      <c r="V250" s="282"/>
      <c r="W250" s="282"/>
      <c r="X250" s="282"/>
      <c r="AA250" s="251"/>
      <c r="AB250" s="251"/>
      <c r="AC250" s="251"/>
      <c r="AD250" s="251"/>
      <c r="AE250" s="251"/>
      <c r="AF250" s="251"/>
      <c r="AG250" s="251"/>
      <c r="AH250" s="251"/>
      <c r="AI250" s="251"/>
      <c r="AJ250" s="251"/>
      <c r="AK250" s="251"/>
      <c r="AL250" s="251"/>
      <c r="AM250" s="251"/>
      <c r="AN250" s="251"/>
      <c r="AO250" s="251"/>
      <c r="AP250" s="251"/>
      <c r="AQ250" s="251"/>
      <c r="AR250" s="251"/>
      <c r="AS250" s="251"/>
      <c r="AT250" s="251"/>
      <c r="AU250" s="251"/>
      <c r="AV250" s="251"/>
      <c r="AW250" s="251"/>
      <c r="AX250" s="251"/>
    </row>
    <row r="251" spans="1:50" s="1" customFormat="1" ht="12" customHeight="1">
      <c r="A251" s="122"/>
      <c r="B251" s="122"/>
      <c r="C251" s="282"/>
      <c r="D251" s="282"/>
      <c r="E251" s="282"/>
      <c r="F251" s="282"/>
      <c r="G251" s="282"/>
      <c r="H251" s="282"/>
      <c r="I251" s="282"/>
      <c r="J251" s="282"/>
      <c r="K251" s="282"/>
      <c r="L251" s="282"/>
      <c r="M251" s="282"/>
      <c r="N251" s="282"/>
      <c r="O251" s="282"/>
      <c r="P251" s="282"/>
      <c r="Q251" s="282"/>
      <c r="R251" s="282"/>
      <c r="S251" s="282"/>
      <c r="T251" s="282"/>
      <c r="U251" s="282"/>
      <c r="V251" s="282"/>
      <c r="W251" s="282"/>
      <c r="X251" s="282"/>
      <c r="AA251" s="251"/>
      <c r="AB251" s="251"/>
      <c r="AC251" s="251"/>
      <c r="AD251" s="251"/>
      <c r="AE251" s="251"/>
      <c r="AF251" s="251"/>
      <c r="AG251" s="251"/>
      <c r="AH251" s="251"/>
      <c r="AI251" s="251"/>
      <c r="AJ251" s="251"/>
      <c r="AK251" s="251"/>
      <c r="AL251" s="251"/>
      <c r="AM251" s="251"/>
      <c r="AN251" s="251"/>
      <c r="AO251" s="251"/>
      <c r="AP251" s="251"/>
      <c r="AQ251" s="251"/>
      <c r="AR251" s="251"/>
      <c r="AS251" s="251"/>
      <c r="AT251" s="251"/>
      <c r="AU251" s="251"/>
      <c r="AV251" s="251"/>
      <c r="AW251" s="251"/>
      <c r="AX251" s="251"/>
    </row>
    <row r="252" spans="1:50" s="1" customFormat="1" ht="12" customHeight="1">
      <c r="A252" s="122"/>
      <c r="B252" s="122"/>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row>
    <row r="253" spans="1:50" s="1" customFormat="1" ht="12" customHeight="1">
      <c r="A253" s="282" t="s">
        <v>475</v>
      </c>
      <c r="B253" s="282"/>
      <c r="C253" s="282"/>
      <c r="D253" s="282"/>
      <c r="E253" s="282"/>
      <c r="F253" s="282"/>
      <c r="G253" s="282"/>
      <c r="H253" s="282"/>
      <c r="I253" s="282"/>
      <c r="J253" s="282"/>
      <c r="K253" s="282"/>
      <c r="L253" s="282"/>
      <c r="M253" s="282"/>
      <c r="N253" s="282"/>
      <c r="O253" s="282"/>
      <c r="P253" s="282"/>
      <c r="Q253" s="282"/>
      <c r="R253" s="282"/>
      <c r="S253" s="282"/>
      <c r="T253" s="282"/>
      <c r="U253" s="282"/>
      <c r="V253" s="282"/>
      <c r="W253" s="282"/>
      <c r="X253" s="282"/>
      <c r="Y253" s="282"/>
    </row>
    <row r="254" spans="1:50" s="1" customFormat="1" ht="12" customHeight="1">
      <c r="A254" s="282"/>
      <c r="B254" s="282"/>
      <c r="C254" s="282"/>
      <c r="D254" s="282"/>
      <c r="E254" s="282"/>
      <c r="F254" s="282"/>
      <c r="G254" s="282"/>
      <c r="H254" s="282"/>
      <c r="I254" s="282"/>
      <c r="J254" s="282"/>
      <c r="K254" s="282"/>
      <c r="L254" s="282"/>
      <c r="M254" s="282"/>
      <c r="N254" s="282"/>
      <c r="O254" s="282"/>
      <c r="P254" s="282"/>
      <c r="Q254" s="282"/>
      <c r="R254" s="282"/>
      <c r="S254" s="282"/>
      <c r="T254" s="282"/>
      <c r="U254" s="282"/>
      <c r="V254" s="282"/>
      <c r="W254" s="282"/>
      <c r="X254" s="282"/>
      <c r="Y254" s="282"/>
      <c r="AA254" s="13" t="s">
        <v>194</v>
      </c>
      <c r="AB254" s="13"/>
      <c r="AC254" s="13"/>
      <c r="AD254" s="13"/>
      <c r="AE254" s="13"/>
      <c r="AF254" s="13"/>
      <c r="AG254" s="13"/>
      <c r="AH254" s="13"/>
      <c r="AI254" s="13"/>
      <c r="AJ254" s="13"/>
      <c r="AK254" s="13" t="s">
        <v>382</v>
      </c>
      <c r="AL254" s="13"/>
      <c r="AM254" s="13"/>
      <c r="AN254" s="13"/>
      <c r="AO254" s="13"/>
      <c r="AP254" s="13"/>
      <c r="AQ254" s="13"/>
      <c r="AR254" s="13"/>
      <c r="AS254" s="13"/>
      <c r="AT254" s="13"/>
      <c r="AU254" s="13"/>
      <c r="AV254" s="13"/>
      <c r="AW254" s="13"/>
      <c r="AX254" s="13"/>
    </row>
    <row r="255" spans="1:50" s="1" customFormat="1" ht="12" customHeight="1">
      <c r="A255" s="282"/>
      <c r="B255" s="282"/>
      <c r="C255" s="282"/>
      <c r="D255" s="282"/>
      <c r="E255" s="282"/>
      <c r="F255" s="282"/>
      <c r="G255" s="282"/>
      <c r="H255" s="282"/>
      <c r="I255" s="282"/>
      <c r="J255" s="282"/>
      <c r="K255" s="282"/>
      <c r="L255" s="282"/>
      <c r="M255" s="282"/>
      <c r="N255" s="282"/>
      <c r="O255" s="282"/>
      <c r="P255" s="282"/>
      <c r="Q255" s="282"/>
      <c r="R255" s="282"/>
      <c r="S255" s="282"/>
      <c r="T255" s="282"/>
      <c r="U255" s="282"/>
      <c r="V255" s="282"/>
      <c r="W255" s="282"/>
      <c r="X255" s="282"/>
      <c r="Y255" s="282"/>
      <c r="AA255" s="13"/>
      <c r="AB255" s="13"/>
      <c r="AC255" s="13"/>
      <c r="AD255" s="13"/>
      <c r="AE255" s="13"/>
      <c r="AF255" s="13"/>
      <c r="AG255" s="13"/>
      <c r="AH255" s="13"/>
      <c r="AI255" s="13"/>
      <c r="AJ255" s="13"/>
      <c r="AK255" s="294" t="s">
        <v>383</v>
      </c>
      <c r="AL255" s="294"/>
      <c r="AM255" s="294"/>
      <c r="AN255" s="294"/>
      <c r="AO255" s="294"/>
      <c r="AP255" s="294"/>
      <c r="AQ255" s="294"/>
      <c r="AR255" s="294"/>
      <c r="AS255" s="294"/>
      <c r="AT255" s="294"/>
      <c r="AU255" s="294"/>
      <c r="AV255" s="294"/>
      <c r="AW255" s="171"/>
      <c r="AX255" s="171"/>
    </row>
    <row r="256" spans="1:50" s="1" customFormat="1" ht="12" customHeight="1">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AA256" s="13"/>
      <c r="AB256" s="13"/>
      <c r="AC256" s="13"/>
      <c r="AD256" s="13"/>
      <c r="AE256" s="13"/>
      <c r="AF256" s="13"/>
      <c r="AG256" s="13"/>
      <c r="AH256" s="13"/>
      <c r="AI256" s="13"/>
      <c r="AJ256" s="13"/>
      <c r="AK256" s="294"/>
      <c r="AL256" s="294"/>
      <c r="AM256" s="294"/>
      <c r="AN256" s="294"/>
      <c r="AO256" s="294"/>
      <c r="AP256" s="294"/>
      <c r="AQ256" s="294"/>
      <c r="AR256" s="294"/>
      <c r="AS256" s="294"/>
      <c r="AT256" s="294"/>
      <c r="AU256" s="294"/>
      <c r="AV256" s="294"/>
      <c r="AW256" s="171"/>
      <c r="AX256" s="171"/>
    </row>
    <row r="257" spans="1:50" s="1" customFormat="1" ht="12" customHeight="1">
      <c r="A257" s="282" t="s">
        <v>110</v>
      </c>
      <c r="B257" s="282"/>
      <c r="C257" s="282"/>
      <c r="D257" s="282"/>
      <c r="E257" s="282"/>
      <c r="F257" s="282"/>
      <c r="G257" s="282"/>
      <c r="H257" s="282"/>
      <c r="I257" s="282"/>
      <c r="J257" s="282"/>
      <c r="K257" s="282"/>
      <c r="L257" s="282"/>
      <c r="M257" s="282"/>
      <c r="N257" s="282"/>
      <c r="O257" s="282"/>
      <c r="P257" s="282"/>
      <c r="Q257" s="282"/>
      <c r="R257" s="282"/>
      <c r="S257" s="282"/>
      <c r="T257" s="282"/>
      <c r="U257" s="282"/>
      <c r="V257" s="282"/>
      <c r="W257" s="282"/>
      <c r="X257" s="282"/>
      <c r="AA257" s="13"/>
      <c r="AB257" s="13"/>
      <c r="AC257" s="13"/>
      <c r="AD257" s="13"/>
      <c r="AE257" s="13"/>
      <c r="AF257" s="13"/>
      <c r="AG257" s="13"/>
      <c r="AH257" s="13"/>
      <c r="AI257" s="13"/>
      <c r="AJ257" s="13"/>
      <c r="AK257" s="294"/>
      <c r="AL257" s="294"/>
      <c r="AM257" s="294"/>
      <c r="AN257" s="294"/>
      <c r="AO257" s="294"/>
      <c r="AP257" s="294"/>
      <c r="AQ257" s="294"/>
      <c r="AR257" s="294"/>
      <c r="AS257" s="294"/>
      <c r="AT257" s="294"/>
      <c r="AU257" s="294"/>
      <c r="AV257" s="294"/>
      <c r="AW257" s="171"/>
      <c r="AX257" s="171"/>
    </row>
    <row r="258" spans="1:50" s="1" customFormat="1" ht="12" customHeight="1">
      <c r="A258" s="282"/>
      <c r="B258" s="282"/>
      <c r="C258" s="282"/>
      <c r="D258" s="282"/>
      <c r="E258" s="282"/>
      <c r="F258" s="282"/>
      <c r="G258" s="282"/>
      <c r="H258" s="282"/>
      <c r="I258" s="282"/>
      <c r="J258" s="282"/>
      <c r="K258" s="282"/>
      <c r="L258" s="282"/>
      <c r="M258" s="282"/>
      <c r="N258" s="282"/>
      <c r="O258" s="282"/>
      <c r="P258" s="282"/>
      <c r="Q258" s="282"/>
      <c r="R258" s="282"/>
      <c r="S258" s="282"/>
      <c r="T258" s="282"/>
      <c r="U258" s="282"/>
      <c r="V258" s="282"/>
      <c r="W258" s="282"/>
      <c r="X258" s="282"/>
      <c r="AA258" s="13"/>
      <c r="AB258" s="13"/>
      <c r="AC258" s="13"/>
      <c r="AD258" s="13"/>
      <c r="AE258" s="13"/>
      <c r="AF258" s="13"/>
      <c r="AG258" s="13"/>
      <c r="AH258" s="13"/>
      <c r="AI258" s="13"/>
      <c r="AJ258" s="13"/>
      <c r="AK258" s="294" t="s">
        <v>384</v>
      </c>
      <c r="AL258" s="294"/>
      <c r="AM258" s="294"/>
      <c r="AN258" s="294"/>
      <c r="AO258" s="294"/>
      <c r="AP258" s="294"/>
      <c r="AQ258" s="294"/>
      <c r="AR258" s="294"/>
      <c r="AS258" s="294"/>
      <c r="AT258" s="294"/>
      <c r="AU258" s="294"/>
      <c r="AV258" s="294"/>
      <c r="AW258" s="149"/>
      <c r="AX258" s="149"/>
    </row>
    <row r="259" spans="1:50" s="1" customFormat="1" ht="12" customHeight="1">
      <c r="A259" s="122"/>
      <c r="B259" s="122"/>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row>
    <row r="260" spans="1:50" s="1" customFormat="1" ht="12" customHeight="1">
      <c r="A260" s="188" t="s">
        <v>113</v>
      </c>
      <c r="B260" s="188"/>
      <c r="C260" s="188"/>
      <c r="D260" s="188"/>
      <c r="E260" s="188"/>
      <c r="F260" s="188"/>
      <c r="G260" s="188"/>
      <c r="H260" s="188"/>
      <c r="I260" s="188"/>
      <c r="J260" s="188"/>
      <c r="K260" s="188"/>
      <c r="L260" s="188"/>
      <c r="M260" s="188"/>
      <c r="N260" s="188"/>
      <c r="O260" s="188"/>
      <c r="P260" s="188"/>
      <c r="Q260" s="188"/>
      <c r="R260" s="188"/>
      <c r="S260" s="188"/>
      <c r="T260" s="188"/>
      <c r="U260" s="188"/>
      <c r="V260" s="188"/>
      <c r="W260" s="188"/>
      <c r="X260" s="188"/>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row>
    <row r="261" spans="1:50" s="1" customFormat="1" ht="12" customHeight="1">
      <c r="A261" s="188"/>
      <c r="B261" s="188"/>
      <c r="C261" s="188"/>
      <c r="D261" s="188"/>
      <c r="E261" s="188"/>
      <c r="F261" s="188"/>
      <c r="G261" s="188"/>
      <c r="H261" s="188"/>
      <c r="I261" s="188"/>
      <c r="J261" s="188"/>
      <c r="K261" s="188"/>
      <c r="L261" s="188"/>
      <c r="M261" s="188"/>
      <c r="N261" s="188"/>
      <c r="O261" s="188"/>
      <c r="P261" s="188"/>
      <c r="Q261" s="188"/>
      <c r="R261" s="188"/>
      <c r="S261" s="188"/>
      <c r="T261" s="188"/>
      <c r="U261" s="188"/>
      <c r="V261" s="188"/>
      <c r="W261" s="188"/>
      <c r="X261" s="188"/>
      <c r="AA261" s="13"/>
      <c r="AB261" s="13"/>
      <c r="AC261" s="13"/>
      <c r="AD261" s="13"/>
      <c r="AE261" s="13"/>
      <c r="AF261" s="13"/>
      <c r="AG261" s="13"/>
      <c r="AH261" s="13"/>
      <c r="AI261" s="13"/>
      <c r="AJ261" s="13"/>
      <c r="AK261" s="13" t="s">
        <v>382</v>
      </c>
      <c r="AL261" s="13"/>
      <c r="AM261" s="13"/>
      <c r="AN261" s="13"/>
      <c r="AO261" s="13"/>
      <c r="AP261" s="13"/>
      <c r="AQ261" s="13"/>
      <c r="AR261" s="13"/>
      <c r="AS261" s="13"/>
      <c r="AT261" s="13"/>
      <c r="AU261" s="13"/>
      <c r="AV261" s="13"/>
      <c r="AW261" s="13"/>
      <c r="AX261" s="13"/>
    </row>
    <row r="262" spans="1:50" s="1" customFormat="1" ht="12" customHeight="1">
      <c r="A262" s="13" t="s">
        <v>193</v>
      </c>
      <c r="B262" s="13"/>
      <c r="C262" s="13"/>
      <c r="D262" s="13"/>
      <c r="E262" s="13"/>
      <c r="F262" s="13"/>
      <c r="G262" s="13"/>
      <c r="H262" s="13"/>
      <c r="I262" s="13"/>
      <c r="J262" s="13"/>
      <c r="K262" s="293"/>
      <c r="L262" s="293"/>
      <c r="M262" s="293"/>
      <c r="N262" s="293"/>
      <c r="O262" s="293"/>
      <c r="P262" s="293"/>
      <c r="Q262" s="293"/>
      <c r="R262" s="293"/>
      <c r="S262" s="293"/>
      <c r="T262" s="293"/>
      <c r="U262" s="293"/>
      <c r="V262" s="293"/>
      <c r="W262" s="293"/>
      <c r="X262" s="293"/>
      <c r="AA262" s="13"/>
      <c r="AB262" s="13"/>
      <c r="AC262" s="13"/>
      <c r="AD262" s="13"/>
      <c r="AE262" s="13"/>
      <c r="AF262" s="13"/>
      <c r="AG262" s="13"/>
      <c r="AH262" s="13"/>
      <c r="AI262" s="13"/>
      <c r="AJ262" s="13"/>
      <c r="AK262" s="149" t="s">
        <v>385</v>
      </c>
      <c r="AL262" s="13"/>
      <c r="AM262" s="13"/>
      <c r="AN262" s="13"/>
      <c r="AO262" s="13"/>
      <c r="AP262" s="13"/>
      <c r="AQ262" s="13"/>
      <c r="AR262" s="13"/>
      <c r="AS262" s="13"/>
      <c r="AT262" s="13"/>
      <c r="AU262" s="13"/>
      <c r="AV262" s="13"/>
      <c r="AW262" s="13"/>
      <c r="AX262" s="13"/>
    </row>
    <row r="263" spans="1:50" s="1" customFormat="1" ht="12"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AA263" s="13"/>
      <c r="AB263" s="13"/>
      <c r="AC263" s="13"/>
      <c r="AD263" s="13"/>
      <c r="AE263" s="13"/>
      <c r="AF263" s="13"/>
      <c r="AG263" s="13"/>
      <c r="AH263" s="13"/>
      <c r="AI263" s="13"/>
      <c r="AJ263" s="13"/>
      <c r="AK263" s="237" t="s">
        <v>403</v>
      </c>
      <c r="AL263" s="237"/>
      <c r="AM263" s="237"/>
      <c r="AN263" s="237"/>
      <c r="AO263" s="237"/>
      <c r="AP263" s="237"/>
      <c r="AQ263" s="237"/>
      <c r="AR263" s="237"/>
      <c r="AS263" s="237"/>
      <c r="AT263" s="237"/>
      <c r="AU263" s="237"/>
      <c r="AV263" s="237"/>
      <c r="AW263" s="237"/>
      <c r="AX263" s="149"/>
    </row>
    <row r="264" spans="1:50" s="1" customFormat="1" ht="12" customHeight="1">
      <c r="A264" s="13" t="s">
        <v>206</v>
      </c>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AA264" s="13"/>
      <c r="AB264" s="13"/>
      <c r="AC264" s="13"/>
      <c r="AD264" s="13"/>
      <c r="AE264" s="13"/>
      <c r="AF264" s="13"/>
      <c r="AG264" s="13"/>
      <c r="AH264" s="13"/>
      <c r="AI264" s="13"/>
      <c r="AJ264" s="13"/>
      <c r="AK264" s="237"/>
      <c r="AL264" s="237"/>
      <c r="AM264" s="237"/>
      <c r="AN264" s="237"/>
      <c r="AO264" s="237"/>
      <c r="AP264" s="237"/>
      <c r="AQ264" s="237"/>
      <c r="AR264" s="237"/>
      <c r="AS264" s="237"/>
      <c r="AT264" s="237"/>
      <c r="AU264" s="237"/>
      <c r="AV264" s="237"/>
      <c r="AW264" s="237"/>
      <c r="AX264" s="149"/>
    </row>
    <row r="265" spans="1:50" s="1" customFormat="1" ht="12" customHeight="1">
      <c r="A265" s="122"/>
      <c r="B265" s="122"/>
      <c r="C265" s="122"/>
      <c r="D265" s="122"/>
      <c r="E265" s="122"/>
      <c r="F265" s="122"/>
      <c r="G265" s="122"/>
      <c r="H265" s="122"/>
      <c r="I265" s="122"/>
      <c r="J265" s="122"/>
      <c r="K265" s="122"/>
      <c r="L265" s="122"/>
      <c r="M265" s="122"/>
      <c r="N265" s="122"/>
      <c r="O265" s="122"/>
      <c r="P265" s="122"/>
      <c r="Q265" s="122"/>
      <c r="R265" s="122"/>
      <c r="S265" s="122"/>
      <c r="T265" s="122"/>
      <c r="U265" s="122"/>
      <c r="V265" s="122"/>
      <c r="W265" s="122"/>
      <c r="X265" s="122"/>
      <c r="AA265" s="13"/>
      <c r="AB265" s="13"/>
      <c r="AC265" s="13"/>
      <c r="AD265" s="13"/>
      <c r="AE265" s="13"/>
      <c r="AF265" s="13"/>
      <c r="AG265" s="13"/>
      <c r="AH265" s="13"/>
      <c r="AI265" s="13"/>
      <c r="AJ265" s="13"/>
      <c r="AK265" s="293"/>
      <c r="AL265" s="293"/>
      <c r="AM265" s="293"/>
      <c r="AN265" s="293"/>
      <c r="AO265" s="293"/>
      <c r="AP265" s="293"/>
      <c r="AQ265" s="293"/>
      <c r="AR265" s="293"/>
      <c r="AS265" s="293"/>
      <c r="AT265" s="293"/>
      <c r="AU265" s="293"/>
      <c r="AV265" s="293"/>
      <c r="AW265" s="293"/>
      <c r="AX265" s="293"/>
    </row>
    <row r="266" spans="1:50" s="1" customFormat="1" ht="12" customHeight="1">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row>
    <row r="267" spans="1:50" s="1" customFormat="1" ht="12" customHeight="1"/>
    <row r="268" spans="1:50" s="1" customFormat="1" ht="12" customHeight="1">
      <c r="A268" s="122" t="s">
        <v>35</v>
      </c>
      <c r="B268" s="122"/>
      <c r="C268" s="122"/>
      <c r="D268" s="122"/>
      <c r="E268" s="122"/>
      <c r="F268" s="122"/>
      <c r="G268" s="122"/>
      <c r="H268" s="122"/>
      <c r="I268" s="122"/>
      <c r="J268" s="122"/>
      <c r="K268" s="122"/>
      <c r="L268" s="122"/>
      <c r="M268" s="122"/>
      <c r="N268" s="122"/>
      <c r="O268" s="122"/>
      <c r="P268" s="122"/>
      <c r="Q268" s="122"/>
      <c r="R268" s="122"/>
      <c r="S268" s="122"/>
      <c r="T268" s="122"/>
      <c r="U268" s="122"/>
      <c r="V268" s="122"/>
      <c r="W268" s="122"/>
      <c r="X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c r="AU268" s="122"/>
      <c r="AV268" s="122"/>
      <c r="AW268" s="122"/>
      <c r="AX268" s="122"/>
    </row>
    <row r="269" spans="1:50" s="1" customFormat="1" ht="12" customHeight="1">
      <c r="A269" s="122"/>
      <c r="B269" s="122"/>
      <c r="C269" s="122" t="s">
        <v>291</v>
      </c>
      <c r="D269" s="122"/>
      <c r="E269" s="122"/>
      <c r="F269" s="122"/>
      <c r="G269" s="122"/>
      <c r="H269" s="122"/>
      <c r="I269" s="122"/>
      <c r="J269" s="122"/>
      <c r="K269" s="122"/>
      <c r="L269" s="122"/>
      <c r="M269" s="122"/>
      <c r="N269" s="122"/>
      <c r="O269" s="122"/>
      <c r="P269" s="122"/>
      <c r="Q269" s="122"/>
      <c r="R269" s="122"/>
      <c r="S269" s="122"/>
      <c r="T269" s="122"/>
      <c r="U269" s="122"/>
      <c r="V269" s="122"/>
      <c r="W269" s="122"/>
      <c r="X269" s="122"/>
      <c r="AA269" s="122"/>
      <c r="AB269" s="122"/>
      <c r="AC269" s="297"/>
      <c r="AD269" s="297"/>
      <c r="AE269" s="297"/>
      <c r="AF269" s="297"/>
      <c r="AG269" s="297"/>
      <c r="AH269" s="297"/>
      <c r="AI269" s="297"/>
      <c r="AJ269" s="297"/>
      <c r="AK269" s="297"/>
      <c r="AL269" s="297"/>
      <c r="AM269" s="297"/>
      <c r="AN269" s="297"/>
      <c r="AO269" s="297"/>
      <c r="AP269" s="297"/>
      <c r="AQ269" s="297"/>
      <c r="AR269" s="297"/>
      <c r="AS269" s="297"/>
      <c r="AT269" s="297"/>
      <c r="AU269" s="297"/>
      <c r="AV269" s="297"/>
      <c r="AW269" s="297"/>
      <c r="AX269" s="297"/>
    </row>
    <row r="270" spans="1:50" s="1" customFormat="1" ht="12" customHeight="1">
      <c r="A270" s="122"/>
      <c r="B270" s="122"/>
      <c r="C270" s="122" t="s">
        <v>190</v>
      </c>
      <c r="D270" s="122"/>
      <c r="E270" s="122"/>
      <c r="F270" s="122"/>
      <c r="G270" s="122"/>
      <c r="H270" s="122"/>
      <c r="I270" s="122"/>
      <c r="J270" s="122"/>
      <c r="K270" s="122"/>
      <c r="L270" s="122"/>
      <c r="M270" s="122"/>
      <c r="N270" s="122"/>
      <c r="O270" s="122"/>
      <c r="P270" s="122"/>
      <c r="Q270" s="122"/>
      <c r="R270" s="122"/>
      <c r="S270" s="122"/>
      <c r="T270" s="122"/>
      <c r="U270" s="122"/>
      <c r="V270" s="122"/>
      <c r="W270" s="122"/>
      <c r="X270" s="122"/>
      <c r="AA270" s="122"/>
      <c r="AB270" s="122"/>
      <c r="AC270" s="297"/>
      <c r="AD270" s="297"/>
      <c r="AE270" s="297"/>
      <c r="AF270" s="297"/>
      <c r="AG270" s="297"/>
      <c r="AH270" s="297"/>
      <c r="AI270" s="297"/>
      <c r="AJ270" s="297"/>
      <c r="AK270" s="297"/>
      <c r="AL270" s="297"/>
      <c r="AM270" s="297"/>
      <c r="AN270" s="297"/>
      <c r="AO270" s="297"/>
      <c r="AP270" s="297"/>
      <c r="AQ270" s="297"/>
      <c r="AR270" s="297"/>
      <c r="AS270" s="297"/>
      <c r="AT270" s="297"/>
      <c r="AU270" s="297"/>
      <c r="AV270" s="297"/>
      <c r="AW270" s="297"/>
      <c r="AX270" s="297"/>
    </row>
    <row r="271" spans="1:50" s="1" customFormat="1" ht="12" customHeight="1">
      <c r="A271" s="122"/>
      <c r="B271" s="122"/>
      <c r="C271" s="122" t="s">
        <v>72</v>
      </c>
      <c r="D271" s="122"/>
      <c r="E271" s="122"/>
      <c r="F271" s="122"/>
      <c r="G271" s="122"/>
      <c r="H271" s="122"/>
      <c r="I271" s="122"/>
      <c r="J271" s="122"/>
      <c r="K271" s="122"/>
      <c r="L271" s="122"/>
      <c r="M271" s="122"/>
      <c r="N271" s="122"/>
      <c r="O271" s="122"/>
      <c r="P271" s="122"/>
      <c r="Q271" s="122"/>
      <c r="R271" s="122"/>
      <c r="S271" s="122"/>
      <c r="T271" s="122"/>
      <c r="U271" s="122"/>
      <c r="V271" s="122"/>
      <c r="W271" s="122"/>
      <c r="X271" s="122"/>
      <c r="AA271" s="122"/>
      <c r="AB271" s="122"/>
      <c r="AC271" s="297"/>
      <c r="AD271" s="297"/>
      <c r="AE271" s="297"/>
      <c r="AF271" s="297"/>
      <c r="AG271" s="297"/>
      <c r="AH271" s="297"/>
      <c r="AI271" s="297"/>
      <c r="AJ271" s="297"/>
      <c r="AK271" s="297"/>
      <c r="AL271" s="297"/>
      <c r="AM271" s="297"/>
      <c r="AN271" s="297"/>
      <c r="AO271" s="297"/>
      <c r="AP271" s="297"/>
      <c r="AQ271" s="297"/>
      <c r="AR271" s="297"/>
      <c r="AS271" s="297"/>
      <c r="AT271" s="297"/>
      <c r="AU271" s="297"/>
      <c r="AV271" s="297"/>
      <c r="AW271" s="297"/>
      <c r="AX271" s="297"/>
    </row>
    <row r="272" spans="1:50" s="1" customFormat="1" ht="12" customHeight="1">
      <c r="A272" s="122"/>
      <c r="B272" s="122"/>
      <c r="C272" s="122" t="s">
        <v>191</v>
      </c>
      <c r="D272" s="122"/>
      <c r="E272" s="122"/>
      <c r="F272" s="122"/>
      <c r="G272" s="122"/>
      <c r="H272" s="122"/>
      <c r="I272" s="122"/>
      <c r="J272" s="122"/>
      <c r="K272" s="122"/>
      <c r="L272" s="122"/>
      <c r="M272" s="122"/>
      <c r="N272" s="122"/>
      <c r="O272" s="122"/>
      <c r="P272" s="122"/>
      <c r="Q272" s="122"/>
      <c r="R272" s="122"/>
      <c r="S272" s="122"/>
      <c r="T272" s="122"/>
      <c r="U272" s="122"/>
      <c r="V272" s="122"/>
      <c r="W272" s="122"/>
      <c r="X272" s="122"/>
      <c r="AA272" s="122"/>
      <c r="AB272" s="122"/>
      <c r="AC272" s="297"/>
      <c r="AD272" s="297"/>
      <c r="AE272" s="297"/>
      <c r="AF272" s="297"/>
      <c r="AG272" s="297"/>
      <c r="AH272" s="297"/>
      <c r="AI272" s="297"/>
      <c r="AJ272" s="297"/>
      <c r="AK272" s="297"/>
      <c r="AL272" s="297"/>
      <c r="AM272" s="297"/>
      <c r="AN272" s="297"/>
      <c r="AO272" s="297"/>
      <c r="AP272" s="297"/>
      <c r="AQ272" s="297"/>
      <c r="AR272" s="297"/>
      <c r="AS272" s="297"/>
      <c r="AT272" s="297"/>
      <c r="AU272" s="297"/>
      <c r="AV272" s="297"/>
      <c r="AW272" s="297"/>
      <c r="AX272" s="297"/>
    </row>
    <row r="273" spans="1:50" s="1" customFormat="1" ht="12" customHeight="1">
      <c r="A273" s="122"/>
      <c r="B273" s="122"/>
      <c r="C273" s="122" t="s">
        <v>192</v>
      </c>
      <c r="D273" s="122"/>
      <c r="E273" s="122"/>
      <c r="F273" s="122"/>
      <c r="G273" s="122"/>
      <c r="H273" s="122"/>
      <c r="I273" s="122"/>
      <c r="J273" s="122"/>
      <c r="K273" s="122"/>
      <c r="L273" s="122"/>
      <c r="M273" s="122"/>
      <c r="N273" s="122"/>
      <c r="O273" s="122"/>
      <c r="P273" s="122"/>
      <c r="Q273" s="122"/>
      <c r="R273" s="122"/>
      <c r="S273" s="122"/>
      <c r="T273" s="122"/>
      <c r="U273" s="122"/>
      <c r="V273" s="122"/>
      <c r="W273" s="122"/>
      <c r="X273" s="122"/>
      <c r="AA273" s="122"/>
      <c r="AB273" s="122"/>
      <c r="AC273" s="297"/>
      <c r="AD273" s="297"/>
      <c r="AE273" s="297"/>
      <c r="AF273" s="297"/>
      <c r="AG273" s="297"/>
      <c r="AH273" s="297"/>
      <c r="AI273" s="297"/>
      <c r="AJ273" s="297"/>
      <c r="AK273" s="297"/>
      <c r="AL273" s="297"/>
      <c r="AM273" s="297"/>
      <c r="AN273" s="297"/>
      <c r="AO273" s="297"/>
      <c r="AP273" s="297"/>
      <c r="AQ273" s="297"/>
      <c r="AR273" s="297"/>
      <c r="AS273" s="297"/>
      <c r="AT273" s="297"/>
      <c r="AU273" s="297"/>
      <c r="AV273" s="297"/>
      <c r="AW273" s="297"/>
      <c r="AX273" s="297"/>
    </row>
    <row r="274" spans="1:50" s="1" customFormat="1" ht="12"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row>
    <row r="275" spans="1:50" s="1" customFormat="1" ht="12"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row>
    <row r="276" spans="1:50" s="1" customFormat="1" ht="12"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row>
    <row r="277" spans="1:50" s="1" customFormat="1" ht="12"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row>
    <row r="278" spans="1:50" s="1" customFormat="1" ht="12"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row>
    <row r="279" spans="1:50" s="1" customFormat="1" ht="12"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row>
    <row r="280" spans="1:50" s="1" customFormat="1" ht="12"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row>
    <row r="281" spans="1:50" s="1" customFormat="1" ht="12"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row>
    <row r="282" spans="1:50" s="1" customFormat="1" ht="12"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122"/>
      <c r="Z282" s="122"/>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row>
    <row r="283" spans="1:50" s="1" customFormat="1" ht="12"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row>
    <row r="284" spans="1:50" s="1" customFormat="1" ht="12"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row>
    <row r="285" spans="1:50" s="1" customFormat="1" ht="12"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row>
    <row r="286" spans="1:50" s="1" customFormat="1" ht="12"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122"/>
      <c r="Z286" s="122"/>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row>
    <row r="287" spans="1:50" s="1" customFormat="1" ht="12"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row>
    <row r="288" spans="1:50" s="1" customFormat="1" ht="12"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122"/>
      <c r="Z288" s="122"/>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row>
    <row r="289" spans="1:50" s="1" customFormat="1" ht="12"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row>
    <row r="290" spans="1:50" s="1" customFormat="1" ht="12"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row>
    <row r="291" spans="1:50" s="1" customFormat="1" ht="12"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row>
    <row r="292" spans="1:50" s="1" customFormat="1" ht="12"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row>
    <row r="293" spans="1:50" s="1" customFormat="1" ht="12"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row>
    <row r="294" spans="1:50" s="1" customFormat="1" ht="12"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row>
    <row r="295" spans="1:50" s="1" customFormat="1" ht="12"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s="1" customFormat="1" ht="12"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row>
    <row r="297" spans="1:50" s="1" customFormat="1" ht="12"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row>
    <row r="298" spans="1:50" s="1" customFormat="1" ht="12"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row>
    <row r="299" spans="1:50" s="1" customFormat="1" ht="12"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row>
    <row r="300" spans="1:50" s="1" customFormat="1" ht="12"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row>
    <row r="301" spans="1:50" s="1" customFormat="1" ht="12"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row>
    <row r="302" spans="1:50" s="1" customFormat="1" ht="12"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row>
    <row r="303" spans="1:50" s="1" customFormat="1" ht="12"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row>
    <row r="304" spans="1:50" s="1" customFormat="1" ht="12"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row>
    <row r="305" spans="1:51" s="1" customFormat="1" ht="12"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row>
    <row r="306" spans="1:51" s="1" customFormat="1" ht="12"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row>
    <row r="307" spans="1:51" s="1" customFormat="1" ht="12"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row>
    <row r="308" spans="1:51" s="1" customFormat="1" ht="12"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row>
    <row r="309" spans="1:51" s="1" customFormat="1" ht="12"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row>
    <row r="310" spans="1:51" s="1" customFormat="1" ht="12"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row>
    <row r="311" spans="1:51" s="1" customFormat="1" ht="12"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row>
    <row r="312" spans="1:51" s="1" customFormat="1" ht="12"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row>
    <row r="313" spans="1:51" s="1" customFormat="1" ht="12"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row>
    <row r="314" spans="1:51" s="1" customFormat="1" ht="12"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row>
    <row r="315" spans="1:51" s="1" customFormat="1" ht="12"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row>
    <row r="316" spans="1:51" s="1" customFormat="1" ht="12"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row>
    <row r="317" spans="1:51" s="1" customFormat="1" ht="12"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row>
    <row r="318" spans="1:51" s="1" customFormat="1" ht="12"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13"/>
    </row>
    <row r="319" spans="1:51" s="1" customFormat="1" ht="12"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row>
    <row r="320" spans="1:51" s="1" customFormat="1" ht="12"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row>
    <row r="321" spans="1:51" s="1" customFormat="1" ht="12"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row>
    <row r="322" spans="1:51" s="1" customFormat="1" ht="12"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13"/>
    </row>
    <row r="323" spans="1:51" s="1" customFormat="1" ht="12"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row>
    <row r="324" spans="1:51" s="1" customFormat="1" ht="12"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row>
    <row r="325" spans="1:51" s="1" customFormat="1" ht="12"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row>
    <row r="326" spans="1:51" s="1" customFormat="1" ht="12"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row>
    <row r="327" spans="1:51" s="1" customFormat="1" ht="12"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row>
    <row r="328" spans="1:51" s="1" customFormat="1" ht="12"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row>
    <row r="329" spans="1:51" s="1" customFormat="1" ht="12"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row>
    <row r="330" spans="1:51" s="1" customFormat="1" ht="12"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row>
    <row r="331" spans="1:51" s="1" customFormat="1" ht="12"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row>
    <row r="332" spans="1:51" s="1" customFormat="1" ht="12"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row>
    <row r="333" spans="1:51" s="1" customFormat="1" ht="12"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row>
    <row r="334" spans="1:51" s="1" customFormat="1" ht="12"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row>
    <row r="335" spans="1:51" s="1" customFormat="1" ht="12"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row>
    <row r="336" spans="1:51" s="1" customFormat="1" ht="12"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row>
    <row r="337" spans="1:51" s="1" customFormat="1" ht="12"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row>
    <row r="338" spans="1:51" s="1" customFormat="1" ht="12"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row>
    <row r="339" spans="1:51" s="1" customFormat="1" ht="12"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row>
    <row r="340" spans="1:51" s="1" customFormat="1" ht="12"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row>
    <row r="341" spans="1:51" s="1" customFormat="1" ht="12"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row>
    <row r="342" spans="1:51" s="1" customFormat="1" ht="12"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row>
    <row r="343" spans="1:51" s="1" customFormat="1" ht="12"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row>
    <row r="344" spans="1:51" s="1" customFormat="1" ht="12"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row>
    <row r="345" spans="1:51" s="1" customFormat="1" ht="12"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row>
    <row r="346" spans="1:51" s="1" customFormat="1" ht="12"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row>
    <row r="347" spans="1:51" s="1" customFormat="1" ht="12"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row>
    <row r="348" spans="1:51" s="1" customFormat="1" ht="12"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row>
    <row r="349" spans="1:51" s="1" customFormat="1" ht="12"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row>
    <row r="350" spans="1:51" s="1" customFormat="1" ht="12"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row>
    <row r="351" spans="1:51" s="1" customFormat="1" ht="12"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row>
    <row r="352" spans="1:51" s="1" customFormat="1" ht="12"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row>
    <row r="353" spans="1:51" s="1" customFormat="1" ht="12"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row>
    <row r="354" spans="1:51" s="1" customFormat="1" ht="12"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row>
    <row r="355" spans="1:51" s="1" customFormat="1" ht="12"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row>
    <row r="356" spans="1:51" s="1" customFormat="1" ht="12"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row>
    <row r="357" spans="1:51" s="1" customFormat="1" ht="12"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row>
    <row r="358" spans="1:51" s="1" customFormat="1" ht="12"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row>
    <row r="359" spans="1:51" s="1" customFormat="1" ht="12"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row>
    <row r="360" spans="1:51" s="1" customFormat="1" ht="12"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row>
    <row r="361" spans="1:51" s="1" customFormat="1" ht="12"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row>
    <row r="362" spans="1:51" s="1" customFormat="1" ht="12"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row>
    <row r="363" spans="1:51" s="1" customFormat="1" ht="12"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row>
    <row r="364" spans="1:51" s="1" customFormat="1" ht="12"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row>
    <row r="365" spans="1:51" s="1" customFormat="1" ht="12"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row>
    <row r="366" spans="1:51" s="1" customFormat="1" ht="12"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row>
    <row r="367" spans="1:51" s="1" customFormat="1" ht="12"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row>
    <row r="368" spans="1:51" s="1" customFormat="1" ht="12"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row>
    <row r="369" spans="1:52" s="1" customFormat="1" ht="12"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row>
    <row r="370" spans="1:52" s="1" customFormat="1" ht="12"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row>
    <row r="371" spans="1:52" s="1" customFormat="1" ht="12"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row>
    <row r="372" spans="1:52" s="1" customFormat="1" ht="12"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row>
    <row r="373" spans="1:52" s="1" customFormat="1" ht="12"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row>
    <row r="374" spans="1:52" s="1" customFormat="1" ht="12"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row>
    <row r="375" spans="1:52" s="1" customFormat="1" ht="12"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row>
    <row r="376" spans="1:52" s="1" customFormat="1" ht="12"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row>
    <row r="377" spans="1:52" s="1" customFormat="1" ht="12"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row>
    <row r="378" spans="1:52" s="1" customFormat="1" ht="12"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row>
    <row r="379" spans="1:52" s="1" customFormat="1" ht="12"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row>
    <row r="380" spans="1:52" ht="12" customHeight="1">
      <c r="AZ380" s="1"/>
    </row>
    <row r="381" spans="1:52" ht="12" customHeight="1">
      <c r="AZ381" s="1"/>
    </row>
    <row r="382" spans="1:52" ht="12" customHeight="1">
      <c r="AZ382" s="1"/>
    </row>
    <row r="383" spans="1:52" ht="12" customHeight="1">
      <c r="AZ383" s="1"/>
    </row>
    <row r="384" spans="1:52" ht="12" customHeight="1">
      <c r="AZ384" s="1"/>
    </row>
    <row r="385" spans="52:52" ht="12" customHeight="1">
      <c r="AZ385" s="1"/>
    </row>
    <row r="386" spans="52:52" ht="12" customHeight="1">
      <c r="AZ386" s="1"/>
    </row>
    <row r="387" spans="52:52" ht="12" customHeight="1">
      <c r="AZ387" s="1"/>
    </row>
    <row r="388" spans="52:52" ht="12" customHeight="1">
      <c r="AZ388" s="1"/>
    </row>
    <row r="389" spans="52:52" ht="12" customHeight="1">
      <c r="AZ389" s="1"/>
    </row>
    <row r="390" spans="52:52" ht="12" customHeight="1">
      <c r="AZ390" s="1"/>
    </row>
    <row r="391" spans="52:52" ht="12" customHeight="1">
      <c r="AZ391" s="1"/>
    </row>
    <row r="392" spans="52:52" ht="12" customHeight="1">
      <c r="AZ392" s="1"/>
    </row>
    <row r="393" spans="52:52" ht="12" customHeight="1">
      <c r="AZ393" s="1"/>
    </row>
    <row r="394" spans="52:52" ht="12" customHeight="1">
      <c r="AZ394" s="1"/>
    </row>
    <row r="395" spans="52:52" ht="12" customHeight="1">
      <c r="AZ395" s="1"/>
    </row>
    <row r="396" spans="52:52" ht="12" customHeight="1">
      <c r="AZ396" s="1"/>
    </row>
  </sheetData>
  <sheetProtection sheet="1" objects="1" scenarios="1" selectLockedCells="1"/>
  <mergeCells count="272">
    <mergeCell ref="N47:X47"/>
    <mergeCell ref="AA47:AK47"/>
    <mergeCell ref="AN47:AX47"/>
    <mergeCell ref="N49:X49"/>
    <mergeCell ref="AA49:AK49"/>
    <mergeCell ref="AN49:AX49"/>
    <mergeCell ref="H34:X34"/>
    <mergeCell ref="AI34:AM34"/>
    <mergeCell ref="N42:X42"/>
    <mergeCell ref="AA42:AK42"/>
    <mergeCell ref="A43:K43"/>
    <mergeCell ref="N43:X43"/>
    <mergeCell ref="AA43:AK43"/>
    <mergeCell ref="AN43:AX43"/>
    <mergeCell ref="N44:X44"/>
    <mergeCell ref="AA44:AK44"/>
    <mergeCell ref="AN44:AX44"/>
    <mergeCell ref="N41:X41"/>
    <mergeCell ref="AA41:AK41"/>
    <mergeCell ref="AN42:AX42"/>
    <mergeCell ref="AA40:AK40"/>
    <mergeCell ref="AN40:AX40"/>
    <mergeCell ref="N45:X45"/>
    <mergeCell ref="AA45:AK45"/>
    <mergeCell ref="D2:AA3"/>
    <mergeCell ref="AD2:AX3"/>
    <mergeCell ref="H29:X29"/>
    <mergeCell ref="H30:X30"/>
    <mergeCell ref="H27:X27"/>
    <mergeCell ref="H28:X28"/>
    <mergeCell ref="H25:X25"/>
    <mergeCell ref="H26:X26"/>
    <mergeCell ref="H9:X9"/>
    <mergeCell ref="AH9:AX9"/>
    <mergeCell ref="H11:X11"/>
    <mergeCell ref="H13:X13"/>
    <mergeCell ref="H15:X15"/>
    <mergeCell ref="H17:X17"/>
    <mergeCell ref="AN45:AX45"/>
    <mergeCell ref="N46:X46"/>
    <mergeCell ref="AA46:AK46"/>
    <mergeCell ref="AN46:AX46"/>
    <mergeCell ref="A5:C5"/>
    <mergeCell ref="D5:AS5"/>
    <mergeCell ref="AT5:AX5"/>
    <mergeCell ref="H7:X7"/>
    <mergeCell ref="AH7:AX7"/>
    <mergeCell ref="AI29:AX29"/>
    <mergeCell ref="AI30:AX30"/>
    <mergeCell ref="AN32:AX32"/>
    <mergeCell ref="H31:X31"/>
    <mergeCell ref="AN31:AX31"/>
    <mergeCell ref="H32:X32"/>
    <mergeCell ref="H33:X33"/>
    <mergeCell ref="AN34:AX34"/>
    <mergeCell ref="A44:K44"/>
    <mergeCell ref="A46:C46"/>
    <mergeCell ref="D46:F46"/>
    <mergeCell ref="N40:X40"/>
    <mergeCell ref="B83:M84"/>
    <mergeCell ref="N84:P84"/>
    <mergeCell ref="R84:T84"/>
    <mergeCell ref="V84:X84"/>
    <mergeCell ref="N86:P86"/>
    <mergeCell ref="AN41:AX41"/>
    <mergeCell ref="A42:K42"/>
    <mergeCell ref="N79:P79"/>
    <mergeCell ref="R79:T79"/>
    <mergeCell ref="V79:X79"/>
    <mergeCell ref="A64:X65"/>
    <mergeCell ref="AN64:AP64"/>
    <mergeCell ref="AR64:AT64"/>
    <mergeCell ref="AV64:AX64"/>
    <mergeCell ref="AN66:AP66"/>
    <mergeCell ref="AR69:AT69"/>
    <mergeCell ref="AR66:AT66"/>
    <mergeCell ref="AV66:AX66"/>
    <mergeCell ref="AB68:AM69"/>
    <mergeCell ref="AN69:AP69"/>
    <mergeCell ref="AN65:AP65"/>
    <mergeCell ref="AR65:AT65"/>
    <mergeCell ref="A54:B54"/>
    <mergeCell ref="T52:AX52"/>
    <mergeCell ref="V80:X80"/>
    <mergeCell ref="N82:P82"/>
    <mergeCell ref="R82:T82"/>
    <mergeCell ref="V82:X82"/>
    <mergeCell ref="N90:P90"/>
    <mergeCell ref="R90:T90"/>
    <mergeCell ref="V90:X90"/>
    <mergeCell ref="N88:P88"/>
    <mergeCell ref="R88:T88"/>
    <mergeCell ref="V88:X88"/>
    <mergeCell ref="AR55:AX55"/>
    <mergeCell ref="AB58:AM60"/>
    <mergeCell ref="AN60:AP60"/>
    <mergeCell ref="AR60:AT60"/>
    <mergeCell ref="AV60:AX60"/>
    <mergeCell ref="AB61:AM62"/>
    <mergeCell ref="AN62:AP62"/>
    <mergeCell ref="AR62:AT62"/>
    <mergeCell ref="AV62:AX62"/>
    <mergeCell ref="AR56:AT56"/>
    <mergeCell ref="AV56:AX56"/>
    <mergeCell ref="AV65:AX65"/>
    <mergeCell ref="AN56:AP56"/>
    <mergeCell ref="AA128:AB128"/>
    <mergeCell ref="AC129:AX130"/>
    <mergeCell ref="AC132:AX133"/>
    <mergeCell ref="AA134:AX135"/>
    <mergeCell ref="R86:T86"/>
    <mergeCell ref="V86:X86"/>
    <mergeCell ref="AB90:AR92"/>
    <mergeCell ref="AA125:AB125"/>
    <mergeCell ref="AC126:AX127"/>
    <mergeCell ref="AB105:AR108"/>
    <mergeCell ref="AB109:AR110"/>
    <mergeCell ref="AA119:AB119"/>
    <mergeCell ref="AC120:AX121"/>
    <mergeCell ref="A61:X61"/>
    <mergeCell ref="B103:Y103"/>
    <mergeCell ref="B104:Z105"/>
    <mergeCell ref="B107:Z108"/>
    <mergeCell ref="AB84:AS86"/>
    <mergeCell ref="AB87:AS88"/>
    <mergeCell ref="B87:L88"/>
    <mergeCell ref="N80:P80"/>
    <mergeCell ref="R80:T80"/>
    <mergeCell ref="AC123:AX124"/>
    <mergeCell ref="O93:P93"/>
    <mergeCell ref="R93:T93"/>
    <mergeCell ref="O94:P94"/>
    <mergeCell ref="V94:X94"/>
    <mergeCell ref="M95:P95"/>
    <mergeCell ref="R95:X95"/>
    <mergeCell ref="AA122:AB122"/>
    <mergeCell ref="B117:Z117"/>
    <mergeCell ref="B102:X102"/>
    <mergeCell ref="B110:Z111"/>
    <mergeCell ref="B112:Z116"/>
    <mergeCell ref="AB101:AR102"/>
    <mergeCell ref="AB103:AR104"/>
    <mergeCell ref="N91:P91"/>
    <mergeCell ref="R91:T91"/>
    <mergeCell ref="V91:X91"/>
    <mergeCell ref="B120:X120"/>
    <mergeCell ref="B122:X123"/>
    <mergeCell ref="B124:X124"/>
    <mergeCell ref="R162:T162"/>
    <mergeCell ref="U162:X162"/>
    <mergeCell ref="B89:L90"/>
    <mergeCell ref="R158:T158"/>
    <mergeCell ref="U158:X158"/>
    <mergeCell ref="U155:X155"/>
    <mergeCell ref="B153:Q155"/>
    <mergeCell ref="AT140:AX140"/>
    <mergeCell ref="R152:T152"/>
    <mergeCell ref="U152:X152"/>
    <mergeCell ref="AB166:AK167"/>
    <mergeCell ref="AL167:AP167"/>
    <mergeCell ref="AQ167:AX167"/>
    <mergeCell ref="AA156:AX158"/>
    <mergeCell ref="AB159:AK161"/>
    <mergeCell ref="C146:X147"/>
    <mergeCell ref="AL161:AP161"/>
    <mergeCell ref="AQ161:AX161"/>
    <mergeCell ref="AB162:AK163"/>
    <mergeCell ref="AL163:AP163"/>
    <mergeCell ref="AQ163:AX163"/>
    <mergeCell ref="AA142:AX144"/>
    <mergeCell ref="C142:X143"/>
    <mergeCell ref="A140:C140"/>
    <mergeCell ref="D140:AS140"/>
    <mergeCell ref="C167:X169"/>
    <mergeCell ref="R155:T155"/>
    <mergeCell ref="B161:Q162"/>
    <mergeCell ref="R160:T160"/>
    <mergeCell ref="U160:X160"/>
    <mergeCell ref="B197:K198"/>
    <mergeCell ref="L202:P202"/>
    <mergeCell ref="Q202:X202"/>
    <mergeCell ref="AA172:AX174"/>
    <mergeCell ref="L198:P198"/>
    <mergeCell ref="Q198:X198"/>
    <mergeCell ref="B199:K200"/>
    <mergeCell ref="AQ164:AX164"/>
    <mergeCell ref="AL165:AP165"/>
    <mergeCell ref="AQ165:AX165"/>
    <mergeCell ref="AO168:AP168"/>
    <mergeCell ref="AQ168:AX168"/>
    <mergeCell ref="AA188:AX190"/>
    <mergeCell ref="A177:X179"/>
    <mergeCell ref="AQ170:AX170"/>
    <mergeCell ref="AT208:AX208"/>
    <mergeCell ref="O205:P205"/>
    <mergeCell ref="Q205:X205"/>
    <mergeCell ref="B203:K204"/>
    <mergeCell ref="L200:P200"/>
    <mergeCell ref="Q207:X207"/>
    <mergeCell ref="A216:X219"/>
    <mergeCell ref="Q201:X201"/>
    <mergeCell ref="Q200:X200"/>
    <mergeCell ref="C212:X213"/>
    <mergeCell ref="L204:P204"/>
    <mergeCell ref="Q204:X204"/>
    <mergeCell ref="AC273:AX273"/>
    <mergeCell ref="AK263:AW264"/>
    <mergeCell ref="AK265:AX265"/>
    <mergeCell ref="AC269:AX269"/>
    <mergeCell ref="AC270:AX270"/>
    <mergeCell ref="AC271:AX271"/>
    <mergeCell ref="AC272:AX272"/>
    <mergeCell ref="AC225:AX227"/>
    <mergeCell ref="AA230:AX251"/>
    <mergeCell ref="A260:X261"/>
    <mergeCell ref="K262:X262"/>
    <mergeCell ref="AK255:AV257"/>
    <mergeCell ref="AK258:AV258"/>
    <mergeCell ref="A56:B56"/>
    <mergeCell ref="C56:X57"/>
    <mergeCell ref="C59:X60"/>
    <mergeCell ref="A257:X258"/>
    <mergeCell ref="A192:X195"/>
    <mergeCell ref="A188:X190"/>
    <mergeCell ref="A181:X187"/>
    <mergeCell ref="B136:X137"/>
    <mergeCell ref="B133:X135"/>
    <mergeCell ref="B131:X132"/>
    <mergeCell ref="B128:X130"/>
    <mergeCell ref="B125:X126"/>
    <mergeCell ref="B159:Q160"/>
    <mergeCell ref="B156:Q158"/>
    <mergeCell ref="AA151:AX154"/>
    <mergeCell ref="AA147:AX149"/>
    <mergeCell ref="AB98:AR100"/>
    <mergeCell ref="AB94:AR96"/>
    <mergeCell ref="AT75:AX75"/>
    <mergeCell ref="A231:X236"/>
    <mergeCell ref="A75:C75"/>
    <mergeCell ref="D75:AS75"/>
    <mergeCell ref="AV69:AX69"/>
    <mergeCell ref="AN71:AP71"/>
    <mergeCell ref="AR71:AT71"/>
    <mergeCell ref="AV71:AX71"/>
    <mergeCell ref="AB72:AM73"/>
    <mergeCell ref="AN73:AP73"/>
    <mergeCell ref="AR73:AT73"/>
    <mergeCell ref="AV73:AX73"/>
    <mergeCell ref="AC78:AX81"/>
    <mergeCell ref="AC113:AX116"/>
    <mergeCell ref="AA136:AX136"/>
    <mergeCell ref="AA193:AX199"/>
    <mergeCell ref="AA200:AX202"/>
    <mergeCell ref="AA204:AX207"/>
    <mergeCell ref="A248:X248"/>
    <mergeCell ref="A253:X255"/>
    <mergeCell ref="Y253:Y255"/>
    <mergeCell ref="A97:Y100"/>
    <mergeCell ref="A238:X241"/>
    <mergeCell ref="AA211:AX215"/>
    <mergeCell ref="AA224:AB224"/>
    <mergeCell ref="A244:X246"/>
    <mergeCell ref="L249:P249"/>
    <mergeCell ref="Q249:X249"/>
    <mergeCell ref="C250:X251"/>
    <mergeCell ref="C223:X226"/>
    <mergeCell ref="AA177:AX182"/>
    <mergeCell ref="C164:X165"/>
    <mergeCell ref="AA183:AX186"/>
    <mergeCell ref="U171:X171"/>
    <mergeCell ref="A208:C208"/>
    <mergeCell ref="D208:AS208"/>
  </mergeCells>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4" r:id="rId5" name="Check Box 44">
              <controlPr defaultSize="0" autoFill="0" autoLine="0" autoPict="0">
                <anchor moveWithCells="1">
                  <from>
                    <xdr:col>26</xdr:col>
                    <xdr:colOff>9525</xdr:colOff>
                    <xdr:row>76</xdr:row>
                    <xdr:rowOff>114300</xdr:rowOff>
                  </from>
                  <to>
                    <xdr:col>28</xdr:col>
                    <xdr:colOff>85725</xdr:colOff>
                    <xdr:row>78</xdr:row>
                    <xdr:rowOff>28575</xdr:rowOff>
                  </to>
                </anchor>
              </controlPr>
            </control>
          </mc:Choice>
        </mc:AlternateContent>
        <mc:AlternateContent xmlns:mc="http://schemas.openxmlformats.org/markup-compatibility/2006">
          <mc:Choice Requires="x14">
            <control shapeId="10285" r:id="rId6" name="Check Box 45">
              <controlPr defaultSize="0" autoFill="0" autoLine="0" autoPict="0">
                <anchor moveWithCells="1">
                  <from>
                    <xdr:col>26</xdr:col>
                    <xdr:colOff>9525</xdr:colOff>
                    <xdr:row>80</xdr:row>
                    <xdr:rowOff>114300</xdr:rowOff>
                  </from>
                  <to>
                    <xdr:col>28</xdr:col>
                    <xdr:colOff>85725</xdr:colOff>
                    <xdr:row>82</xdr:row>
                    <xdr:rowOff>28575</xdr:rowOff>
                  </to>
                </anchor>
              </controlPr>
            </control>
          </mc:Choice>
        </mc:AlternateContent>
        <mc:AlternateContent xmlns:mc="http://schemas.openxmlformats.org/markup-compatibility/2006">
          <mc:Choice Requires="x14">
            <control shapeId="10287" r:id="rId7" name="Check Box 47">
              <controlPr defaultSize="0" autoFill="0" autoLine="0" autoPict="0">
                <anchor moveWithCells="1">
                  <from>
                    <xdr:col>48</xdr:col>
                    <xdr:colOff>9525</xdr:colOff>
                    <xdr:row>86</xdr:row>
                    <xdr:rowOff>114300</xdr:rowOff>
                  </from>
                  <to>
                    <xdr:col>50</xdr:col>
                    <xdr:colOff>85725</xdr:colOff>
                    <xdr:row>88</xdr:row>
                    <xdr:rowOff>28575</xdr:rowOff>
                  </to>
                </anchor>
              </controlPr>
            </control>
          </mc:Choice>
        </mc:AlternateContent>
        <mc:AlternateContent xmlns:mc="http://schemas.openxmlformats.org/markup-compatibility/2006">
          <mc:Choice Requires="x14">
            <control shapeId="10289" r:id="rId8" name="Check Box 49">
              <controlPr defaultSize="0" autoFill="0" autoLine="0" autoPict="0">
                <anchor moveWithCells="1">
                  <from>
                    <xdr:col>48</xdr:col>
                    <xdr:colOff>9525</xdr:colOff>
                    <xdr:row>90</xdr:row>
                    <xdr:rowOff>123825</xdr:rowOff>
                  </from>
                  <to>
                    <xdr:col>50</xdr:col>
                    <xdr:colOff>85725</xdr:colOff>
                    <xdr:row>92</xdr:row>
                    <xdr:rowOff>38100</xdr:rowOff>
                  </to>
                </anchor>
              </controlPr>
            </control>
          </mc:Choice>
        </mc:AlternateContent>
        <mc:AlternateContent xmlns:mc="http://schemas.openxmlformats.org/markup-compatibility/2006">
          <mc:Choice Requires="x14">
            <control shapeId="10291" r:id="rId9" name="Check Box 51">
              <controlPr defaultSize="0" autoFill="0" autoLine="0" autoPict="0">
                <anchor moveWithCells="1">
                  <from>
                    <xdr:col>48</xdr:col>
                    <xdr:colOff>9525</xdr:colOff>
                    <xdr:row>84</xdr:row>
                    <xdr:rowOff>114300</xdr:rowOff>
                  </from>
                  <to>
                    <xdr:col>50</xdr:col>
                    <xdr:colOff>85725</xdr:colOff>
                    <xdr:row>86</xdr:row>
                    <xdr:rowOff>28575</xdr:rowOff>
                  </to>
                </anchor>
              </controlPr>
            </control>
          </mc:Choice>
        </mc:AlternateContent>
        <mc:AlternateContent xmlns:mc="http://schemas.openxmlformats.org/markup-compatibility/2006">
          <mc:Choice Requires="x14">
            <control shapeId="10293" r:id="rId10" name="Check Box 53">
              <controlPr defaultSize="0" autoFill="0" autoLine="0" autoPict="0">
                <anchor moveWithCells="1">
                  <from>
                    <xdr:col>48</xdr:col>
                    <xdr:colOff>9525</xdr:colOff>
                    <xdr:row>94</xdr:row>
                    <xdr:rowOff>123825</xdr:rowOff>
                  </from>
                  <to>
                    <xdr:col>50</xdr:col>
                    <xdr:colOff>85725</xdr:colOff>
                    <xdr:row>96</xdr:row>
                    <xdr:rowOff>38100</xdr:rowOff>
                  </to>
                </anchor>
              </controlPr>
            </control>
          </mc:Choice>
        </mc:AlternateContent>
        <mc:AlternateContent xmlns:mc="http://schemas.openxmlformats.org/markup-compatibility/2006">
          <mc:Choice Requires="x14">
            <control shapeId="10295" r:id="rId11" name="Check Box 55">
              <controlPr defaultSize="0" autoFill="0" autoLine="0" autoPict="0">
                <anchor moveWithCells="1">
                  <from>
                    <xdr:col>48</xdr:col>
                    <xdr:colOff>9525</xdr:colOff>
                    <xdr:row>98</xdr:row>
                    <xdr:rowOff>123825</xdr:rowOff>
                  </from>
                  <to>
                    <xdr:col>50</xdr:col>
                    <xdr:colOff>85725</xdr:colOff>
                    <xdr:row>100</xdr:row>
                    <xdr:rowOff>38100</xdr:rowOff>
                  </to>
                </anchor>
              </controlPr>
            </control>
          </mc:Choice>
        </mc:AlternateContent>
        <mc:AlternateContent xmlns:mc="http://schemas.openxmlformats.org/markup-compatibility/2006">
          <mc:Choice Requires="x14">
            <control shapeId="10297" r:id="rId12" name="Check Box 57">
              <controlPr defaultSize="0" autoFill="0" autoLine="0" autoPict="0">
                <anchor moveWithCells="1">
                  <from>
                    <xdr:col>48</xdr:col>
                    <xdr:colOff>9525</xdr:colOff>
                    <xdr:row>100</xdr:row>
                    <xdr:rowOff>123825</xdr:rowOff>
                  </from>
                  <to>
                    <xdr:col>50</xdr:col>
                    <xdr:colOff>85725</xdr:colOff>
                    <xdr:row>102</xdr:row>
                    <xdr:rowOff>38100</xdr:rowOff>
                  </to>
                </anchor>
              </controlPr>
            </control>
          </mc:Choice>
        </mc:AlternateContent>
        <mc:AlternateContent xmlns:mc="http://schemas.openxmlformats.org/markup-compatibility/2006">
          <mc:Choice Requires="x14">
            <control shapeId="10299" r:id="rId13" name="Check Box 59">
              <controlPr defaultSize="0" autoFill="0" autoLine="0" autoPict="0">
                <anchor moveWithCells="1">
                  <from>
                    <xdr:col>48</xdr:col>
                    <xdr:colOff>9525</xdr:colOff>
                    <xdr:row>102</xdr:row>
                    <xdr:rowOff>123825</xdr:rowOff>
                  </from>
                  <to>
                    <xdr:col>50</xdr:col>
                    <xdr:colOff>85725</xdr:colOff>
                    <xdr:row>104</xdr:row>
                    <xdr:rowOff>38100</xdr:rowOff>
                  </to>
                </anchor>
              </controlPr>
            </control>
          </mc:Choice>
        </mc:AlternateContent>
        <mc:AlternateContent xmlns:mc="http://schemas.openxmlformats.org/markup-compatibility/2006">
          <mc:Choice Requires="x14">
            <control shapeId="10300" r:id="rId14" name="Check Box 60">
              <controlPr defaultSize="0" autoFill="0" autoLine="0" autoPict="0">
                <anchor moveWithCells="1">
                  <from>
                    <xdr:col>26</xdr:col>
                    <xdr:colOff>9525</xdr:colOff>
                    <xdr:row>111</xdr:row>
                    <xdr:rowOff>114300</xdr:rowOff>
                  </from>
                  <to>
                    <xdr:col>28</xdr:col>
                    <xdr:colOff>85725</xdr:colOff>
                    <xdr:row>113</xdr:row>
                    <xdr:rowOff>28575</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26</xdr:col>
                    <xdr:colOff>9525</xdr:colOff>
                    <xdr:row>115</xdr:row>
                    <xdr:rowOff>123825</xdr:rowOff>
                  </from>
                  <to>
                    <xdr:col>28</xdr:col>
                    <xdr:colOff>85725</xdr:colOff>
                    <xdr:row>117</xdr:row>
                    <xdr:rowOff>38100</xdr:rowOff>
                  </to>
                </anchor>
              </controlPr>
            </control>
          </mc:Choice>
        </mc:AlternateContent>
        <mc:AlternateContent xmlns:mc="http://schemas.openxmlformats.org/markup-compatibility/2006">
          <mc:Choice Requires="x14">
            <control shapeId="10302" r:id="rId16" name="Check Box 62">
              <controlPr defaultSize="0" autoFill="0" autoLine="0" autoPict="0">
                <anchor moveWithCells="1">
                  <from>
                    <xdr:col>0</xdr:col>
                    <xdr:colOff>0</xdr:colOff>
                    <xdr:row>144</xdr:row>
                    <xdr:rowOff>123825</xdr:rowOff>
                  </from>
                  <to>
                    <xdr:col>2</xdr:col>
                    <xdr:colOff>76200</xdr:colOff>
                    <xdr:row>146</xdr:row>
                    <xdr:rowOff>66675</xdr:rowOff>
                  </to>
                </anchor>
              </controlPr>
            </control>
          </mc:Choice>
        </mc:AlternateContent>
        <mc:AlternateContent xmlns:mc="http://schemas.openxmlformats.org/markup-compatibility/2006">
          <mc:Choice Requires="x14">
            <control shapeId="10303" r:id="rId17" name="Check Box 63">
              <controlPr defaultSize="0" autoFill="0" autoLine="0" autoPict="0">
                <anchor moveWithCells="1">
                  <from>
                    <xdr:col>0</xdr:col>
                    <xdr:colOff>0</xdr:colOff>
                    <xdr:row>162</xdr:row>
                    <xdr:rowOff>123825</xdr:rowOff>
                  </from>
                  <to>
                    <xdr:col>2</xdr:col>
                    <xdr:colOff>76200</xdr:colOff>
                    <xdr:row>164</xdr:row>
                    <xdr:rowOff>38100</xdr:rowOff>
                  </to>
                </anchor>
              </controlPr>
            </control>
          </mc:Choice>
        </mc:AlternateContent>
        <mc:AlternateContent xmlns:mc="http://schemas.openxmlformats.org/markup-compatibility/2006">
          <mc:Choice Requires="x14">
            <control shapeId="10304" r:id="rId18" name="Check Box 64">
              <controlPr defaultSize="0" autoFill="0" autoLine="0" autoPict="0">
                <anchor moveWithCells="1">
                  <from>
                    <xdr:col>0</xdr:col>
                    <xdr:colOff>0</xdr:colOff>
                    <xdr:row>165</xdr:row>
                    <xdr:rowOff>123825</xdr:rowOff>
                  </from>
                  <to>
                    <xdr:col>2</xdr:col>
                    <xdr:colOff>76200</xdr:colOff>
                    <xdr:row>167</xdr:row>
                    <xdr:rowOff>38100</xdr:rowOff>
                  </to>
                </anchor>
              </controlPr>
            </control>
          </mc:Choice>
        </mc:AlternateContent>
        <mc:AlternateContent xmlns:mc="http://schemas.openxmlformats.org/markup-compatibility/2006">
          <mc:Choice Requires="x14">
            <control shapeId="10305" r:id="rId19" name="Check Box 65">
              <controlPr defaultSize="0" autoFill="0" autoLine="0" autoPict="0">
                <anchor moveWithCells="1">
                  <from>
                    <xdr:col>0</xdr:col>
                    <xdr:colOff>0</xdr:colOff>
                    <xdr:row>169</xdr:row>
                    <xdr:rowOff>123825</xdr:rowOff>
                  </from>
                  <to>
                    <xdr:col>2</xdr:col>
                    <xdr:colOff>76200</xdr:colOff>
                    <xdr:row>171</xdr:row>
                    <xdr:rowOff>38100</xdr:rowOff>
                  </to>
                </anchor>
              </controlPr>
            </control>
          </mc:Choice>
        </mc:AlternateContent>
        <mc:AlternateContent xmlns:mc="http://schemas.openxmlformats.org/markup-compatibility/2006">
          <mc:Choice Requires="x14">
            <control shapeId="10306" r:id="rId20" name="Check Box 66">
              <controlPr defaultSize="0" autoFill="0" autoLine="0" autoPict="0">
                <anchor moveWithCells="1">
                  <from>
                    <xdr:col>0</xdr:col>
                    <xdr:colOff>0</xdr:colOff>
                    <xdr:row>247</xdr:row>
                    <xdr:rowOff>123825</xdr:rowOff>
                  </from>
                  <to>
                    <xdr:col>2</xdr:col>
                    <xdr:colOff>76200</xdr:colOff>
                    <xdr:row>249</xdr:row>
                    <xdr:rowOff>38100</xdr:rowOff>
                  </to>
                </anchor>
              </controlPr>
            </control>
          </mc:Choice>
        </mc:AlternateContent>
        <mc:AlternateContent xmlns:mc="http://schemas.openxmlformats.org/markup-compatibility/2006">
          <mc:Choice Requires="x14">
            <control shapeId="10307" r:id="rId21" name="Check Box 67">
              <controlPr defaultSize="0" autoFill="0" autoLine="0" autoPict="0">
                <anchor moveWithCells="1">
                  <from>
                    <xdr:col>0</xdr:col>
                    <xdr:colOff>0</xdr:colOff>
                    <xdr:row>248</xdr:row>
                    <xdr:rowOff>123825</xdr:rowOff>
                  </from>
                  <to>
                    <xdr:col>2</xdr:col>
                    <xdr:colOff>76200</xdr:colOff>
                    <xdr:row>250</xdr:row>
                    <xdr:rowOff>38100</xdr:rowOff>
                  </to>
                </anchor>
              </controlPr>
            </control>
          </mc:Choice>
        </mc:AlternateContent>
        <mc:AlternateContent xmlns:mc="http://schemas.openxmlformats.org/markup-compatibility/2006">
          <mc:Choice Requires="x14">
            <control shapeId="10308" r:id="rId22" name="Check Box 68">
              <controlPr defaultSize="0" autoFill="0" autoLine="0" autoPict="0">
                <anchor moveWithCells="1">
                  <from>
                    <xdr:col>0</xdr:col>
                    <xdr:colOff>0</xdr:colOff>
                    <xdr:row>268</xdr:row>
                    <xdr:rowOff>123825</xdr:rowOff>
                  </from>
                  <to>
                    <xdr:col>2</xdr:col>
                    <xdr:colOff>76200</xdr:colOff>
                    <xdr:row>270</xdr:row>
                    <xdr:rowOff>38100</xdr:rowOff>
                  </to>
                </anchor>
              </controlPr>
            </control>
          </mc:Choice>
        </mc:AlternateContent>
        <mc:AlternateContent xmlns:mc="http://schemas.openxmlformats.org/markup-compatibility/2006">
          <mc:Choice Requires="x14">
            <control shapeId="10309" r:id="rId23" name="Check Box 69">
              <controlPr defaultSize="0" autoFill="0" autoLine="0" autoPict="0">
                <anchor moveWithCells="1">
                  <from>
                    <xdr:col>0</xdr:col>
                    <xdr:colOff>0</xdr:colOff>
                    <xdr:row>267</xdr:row>
                    <xdr:rowOff>123825</xdr:rowOff>
                  </from>
                  <to>
                    <xdr:col>2</xdr:col>
                    <xdr:colOff>76200</xdr:colOff>
                    <xdr:row>269</xdr:row>
                    <xdr:rowOff>38100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0</xdr:col>
                    <xdr:colOff>0</xdr:colOff>
                    <xdr:row>269</xdr:row>
                    <xdr:rowOff>123825</xdr:rowOff>
                  </from>
                  <to>
                    <xdr:col>2</xdr:col>
                    <xdr:colOff>76200</xdr:colOff>
                    <xdr:row>271</xdr:row>
                    <xdr:rowOff>38100</xdr:rowOff>
                  </to>
                </anchor>
              </controlPr>
            </control>
          </mc:Choice>
        </mc:AlternateContent>
        <mc:AlternateContent xmlns:mc="http://schemas.openxmlformats.org/markup-compatibility/2006">
          <mc:Choice Requires="x14">
            <control shapeId="10311" r:id="rId25" name="Check Box 71">
              <controlPr defaultSize="0" autoFill="0" autoLine="0" autoPict="0">
                <anchor moveWithCells="1">
                  <from>
                    <xdr:col>0</xdr:col>
                    <xdr:colOff>0</xdr:colOff>
                    <xdr:row>270</xdr:row>
                    <xdr:rowOff>123825</xdr:rowOff>
                  </from>
                  <to>
                    <xdr:col>2</xdr:col>
                    <xdr:colOff>76200</xdr:colOff>
                    <xdr:row>272</xdr:row>
                    <xdr:rowOff>38100</xdr:rowOff>
                  </to>
                </anchor>
              </controlPr>
            </control>
          </mc:Choice>
        </mc:AlternateContent>
        <mc:AlternateContent xmlns:mc="http://schemas.openxmlformats.org/markup-compatibility/2006">
          <mc:Choice Requires="x14">
            <control shapeId="10312" r:id="rId26" name="Check Box 72">
              <controlPr defaultSize="0" autoFill="0" autoLine="0" autoPict="0">
                <anchor moveWithCells="1">
                  <from>
                    <xdr:col>0</xdr:col>
                    <xdr:colOff>0</xdr:colOff>
                    <xdr:row>271</xdr:row>
                    <xdr:rowOff>123825</xdr:rowOff>
                  </from>
                  <to>
                    <xdr:col>2</xdr:col>
                    <xdr:colOff>76200</xdr:colOff>
                    <xdr:row>273</xdr:row>
                    <xdr:rowOff>38100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26</xdr:col>
                    <xdr:colOff>9525</xdr:colOff>
                    <xdr:row>267</xdr:row>
                    <xdr:rowOff>123825</xdr:rowOff>
                  </from>
                  <to>
                    <xdr:col>28</xdr:col>
                    <xdr:colOff>85725</xdr:colOff>
                    <xdr:row>269</xdr:row>
                    <xdr:rowOff>38100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26</xdr:col>
                    <xdr:colOff>9525</xdr:colOff>
                    <xdr:row>268</xdr:row>
                    <xdr:rowOff>123825</xdr:rowOff>
                  </from>
                  <to>
                    <xdr:col>28</xdr:col>
                    <xdr:colOff>85725</xdr:colOff>
                    <xdr:row>270</xdr:row>
                    <xdr:rowOff>38100</xdr:rowOff>
                  </to>
                </anchor>
              </controlPr>
            </control>
          </mc:Choice>
        </mc:AlternateContent>
        <mc:AlternateContent xmlns:mc="http://schemas.openxmlformats.org/markup-compatibility/2006">
          <mc:Choice Requires="x14">
            <control shapeId="10315" r:id="rId29" name="Check Box 75">
              <controlPr defaultSize="0" autoFill="0" autoLine="0" autoPict="0">
                <anchor moveWithCells="1">
                  <from>
                    <xdr:col>26</xdr:col>
                    <xdr:colOff>9525</xdr:colOff>
                    <xdr:row>269</xdr:row>
                    <xdr:rowOff>123825</xdr:rowOff>
                  </from>
                  <to>
                    <xdr:col>28</xdr:col>
                    <xdr:colOff>85725</xdr:colOff>
                    <xdr:row>271</xdr:row>
                    <xdr:rowOff>38100</xdr:rowOff>
                  </to>
                </anchor>
              </controlPr>
            </control>
          </mc:Choice>
        </mc:AlternateContent>
        <mc:AlternateContent xmlns:mc="http://schemas.openxmlformats.org/markup-compatibility/2006">
          <mc:Choice Requires="x14">
            <control shapeId="10316" r:id="rId30" name="Check Box 76">
              <controlPr defaultSize="0" autoFill="0" autoLine="0" autoPict="0">
                <anchor moveWithCells="1">
                  <from>
                    <xdr:col>26</xdr:col>
                    <xdr:colOff>9525</xdr:colOff>
                    <xdr:row>270</xdr:row>
                    <xdr:rowOff>123825</xdr:rowOff>
                  </from>
                  <to>
                    <xdr:col>28</xdr:col>
                    <xdr:colOff>85725</xdr:colOff>
                    <xdr:row>272</xdr:row>
                    <xdr:rowOff>38100</xdr:rowOff>
                  </to>
                </anchor>
              </controlPr>
            </control>
          </mc:Choice>
        </mc:AlternateContent>
        <mc:AlternateContent xmlns:mc="http://schemas.openxmlformats.org/markup-compatibility/2006">
          <mc:Choice Requires="x14">
            <control shapeId="10317" r:id="rId31" name="Check Box 77">
              <controlPr defaultSize="0" autoFill="0" autoLine="0" autoPict="0">
                <anchor moveWithCells="1">
                  <from>
                    <xdr:col>26</xdr:col>
                    <xdr:colOff>9525</xdr:colOff>
                    <xdr:row>271</xdr:row>
                    <xdr:rowOff>123825</xdr:rowOff>
                  </from>
                  <to>
                    <xdr:col>28</xdr:col>
                    <xdr:colOff>85725</xdr:colOff>
                    <xdr:row>273</xdr:row>
                    <xdr:rowOff>38100</xdr:rowOff>
                  </to>
                </anchor>
              </controlPr>
            </control>
          </mc:Choice>
        </mc:AlternateContent>
        <mc:AlternateContent xmlns:mc="http://schemas.openxmlformats.org/markup-compatibility/2006">
          <mc:Choice Requires="x14">
            <control shapeId="10319" r:id="rId32" name="Check Box 79">
              <controlPr defaultSize="0" autoFill="0" autoLine="0" autoPict="0">
                <anchor moveWithCells="1">
                  <from>
                    <xdr:col>48</xdr:col>
                    <xdr:colOff>9525</xdr:colOff>
                    <xdr:row>106</xdr:row>
                    <xdr:rowOff>114300</xdr:rowOff>
                  </from>
                  <to>
                    <xdr:col>50</xdr:col>
                    <xdr:colOff>85725</xdr:colOff>
                    <xdr:row>108</xdr:row>
                    <xdr:rowOff>28575</xdr:rowOff>
                  </to>
                </anchor>
              </controlPr>
            </control>
          </mc:Choice>
        </mc:AlternateContent>
        <mc:AlternateContent xmlns:mc="http://schemas.openxmlformats.org/markup-compatibility/2006">
          <mc:Choice Requires="x14">
            <control shapeId="10320" r:id="rId33" name="Check Box 80">
              <controlPr defaultSize="0" autoFill="0" autoLine="0" autoPict="0">
                <anchor moveWithCells="1">
                  <from>
                    <xdr:col>48</xdr:col>
                    <xdr:colOff>9525</xdr:colOff>
                    <xdr:row>108</xdr:row>
                    <xdr:rowOff>114300</xdr:rowOff>
                  </from>
                  <to>
                    <xdr:col>50</xdr:col>
                    <xdr:colOff>85725</xdr:colOff>
                    <xdr:row>110</xdr:row>
                    <xdr:rowOff>28575</xdr:rowOff>
                  </to>
                </anchor>
              </controlPr>
            </control>
          </mc:Choice>
        </mc:AlternateContent>
        <mc:AlternateContent xmlns:mc="http://schemas.openxmlformats.org/markup-compatibility/2006">
          <mc:Choice Requires="x14">
            <control shapeId="10322" r:id="rId34" name="Drop Down 82">
              <controlPr defaultSize="0" autoLine="0" autoPict="0">
                <anchor moveWithCells="1">
                  <from>
                    <xdr:col>7</xdr:col>
                    <xdr:colOff>9525</xdr:colOff>
                    <xdr:row>19</xdr:row>
                    <xdr:rowOff>142875</xdr:rowOff>
                  </from>
                  <to>
                    <xdr:col>33</xdr:col>
                    <xdr:colOff>76200</xdr:colOff>
                    <xdr:row>21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E404"/>
  <sheetViews>
    <sheetView showGridLines="0" view="pageLayout" zoomScaleNormal="100" workbookViewId="0">
      <selection activeCell="H7" sqref="H7:X7"/>
    </sheetView>
  </sheetViews>
  <sheetFormatPr baseColWidth="10" defaultRowHeight="12" customHeight="1"/>
  <cols>
    <col min="1" max="6" width="1.7109375" style="31" customWidth="1"/>
    <col min="7" max="7" width="1.5703125" style="31" customWidth="1"/>
    <col min="8" max="32" width="1.7109375" style="31" customWidth="1"/>
    <col min="33" max="33" width="2.42578125" style="31" customWidth="1"/>
    <col min="34" max="50" width="1.7109375" style="31" customWidth="1"/>
    <col min="51" max="51" width="11.42578125" style="31"/>
    <col min="52" max="52" width="37.140625" style="31" hidden="1" customWidth="1"/>
    <col min="53" max="57" width="6.7109375" style="31" customWidth="1"/>
    <col min="58"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499</v>
      </c>
    </row>
    <row r="5" spans="1:52" ht="12" customHeight="1">
      <c r="A5" s="204"/>
      <c r="B5" s="204"/>
      <c r="C5" s="204"/>
      <c r="D5" s="192" t="s">
        <v>429</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203"/>
      <c r="AU5" s="203"/>
      <c r="AV5" s="203"/>
      <c r="AW5" s="203"/>
      <c r="AX5" s="203"/>
      <c r="AZ5" s="107" t="s">
        <v>394</v>
      </c>
    </row>
    <row r="6" spans="1:52" ht="12" customHeight="1">
      <c r="A6" s="13" t="s">
        <v>465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2"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B7" s="13"/>
      <c r="AC7" s="13"/>
      <c r="AD7" s="35"/>
      <c r="AE7" s="13"/>
      <c r="AF7" s="7"/>
      <c r="AG7" s="7"/>
      <c r="AH7" s="208"/>
      <c r="AI7" s="208"/>
      <c r="AJ7" s="208"/>
      <c r="AK7" s="208"/>
      <c r="AL7" s="208"/>
      <c r="AM7" s="208"/>
      <c r="AN7" s="208"/>
      <c r="AO7" s="208"/>
      <c r="AP7" s="208"/>
      <c r="AQ7" s="208"/>
      <c r="AR7" s="208"/>
      <c r="AS7" s="208"/>
      <c r="AT7" s="208"/>
      <c r="AU7" s="208"/>
      <c r="AV7" s="208"/>
      <c r="AW7" s="208"/>
      <c r="AX7" s="208"/>
    </row>
    <row r="8" spans="1:52" ht="2.1" customHeight="1">
      <c r="A8" s="13"/>
      <c r="B8" s="13"/>
      <c r="C8" s="13"/>
      <c r="D8" s="13"/>
      <c r="E8" s="13"/>
      <c r="F8" s="13"/>
      <c r="G8" s="13"/>
      <c r="H8" s="13"/>
      <c r="I8" s="13"/>
      <c r="J8" s="36"/>
      <c r="K8" s="36"/>
      <c r="L8" s="36"/>
      <c r="M8" s="36"/>
      <c r="N8" s="36"/>
      <c r="O8" s="36"/>
      <c r="P8" s="36"/>
      <c r="Q8" s="36"/>
      <c r="R8" s="36"/>
      <c r="S8" s="36"/>
      <c r="T8" s="36"/>
      <c r="U8" s="36"/>
      <c r="V8" s="36"/>
      <c r="W8" s="36"/>
      <c r="X8" s="36"/>
      <c r="Y8" s="13"/>
      <c r="Z8" s="13"/>
      <c r="AA8" s="13"/>
      <c r="AB8" s="13"/>
      <c r="AC8" s="13"/>
      <c r="AD8" s="13"/>
      <c r="AE8" s="13"/>
      <c r="AF8" s="36"/>
      <c r="AG8" s="36"/>
      <c r="AH8" s="36"/>
      <c r="AI8" s="36"/>
      <c r="AJ8" s="36"/>
      <c r="AK8" s="36"/>
      <c r="AL8" s="36"/>
      <c r="AM8" s="36"/>
      <c r="AN8" s="36"/>
      <c r="AO8" s="36"/>
      <c r="AP8" s="36"/>
      <c r="AQ8" s="36"/>
      <c r="AR8" s="36"/>
      <c r="AS8" s="36"/>
      <c r="AT8" s="36"/>
      <c r="AU8" s="36"/>
      <c r="AV8" s="36"/>
      <c r="AW8" s="36"/>
      <c r="AX8" s="36"/>
    </row>
    <row r="9" spans="1:52"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B9" s="13"/>
      <c r="AC9" s="13"/>
      <c r="AD9" s="35"/>
      <c r="AE9" s="13"/>
      <c r="AF9" s="7"/>
      <c r="AG9" s="7"/>
      <c r="AH9" s="208"/>
      <c r="AI9" s="208"/>
      <c r="AJ9" s="208"/>
      <c r="AK9" s="208"/>
      <c r="AL9" s="208"/>
      <c r="AM9" s="208"/>
      <c r="AN9" s="208"/>
      <c r="AO9" s="208"/>
      <c r="AP9" s="208"/>
      <c r="AQ9" s="208"/>
      <c r="AR9" s="208"/>
      <c r="AS9" s="208"/>
      <c r="AT9" s="208"/>
      <c r="AU9" s="208"/>
      <c r="AV9" s="208"/>
      <c r="AW9" s="208"/>
      <c r="AX9" s="208"/>
    </row>
    <row r="10" spans="1:52" ht="2.1" customHeight="1">
      <c r="A10" s="13"/>
      <c r="B10" s="13"/>
      <c r="C10" s="13"/>
      <c r="D10" s="13"/>
      <c r="E10" s="13"/>
      <c r="F10" s="13"/>
      <c r="G10" s="13"/>
      <c r="H10" s="13"/>
      <c r="I10" s="13"/>
      <c r="J10" s="36"/>
      <c r="K10" s="36"/>
      <c r="L10" s="36"/>
      <c r="M10" s="36"/>
      <c r="N10" s="36"/>
      <c r="O10" s="36"/>
      <c r="P10" s="36"/>
      <c r="Q10" s="36"/>
      <c r="R10" s="36"/>
      <c r="S10" s="36"/>
      <c r="T10" s="36"/>
      <c r="U10" s="36"/>
      <c r="V10" s="36"/>
      <c r="W10" s="36"/>
      <c r="X10" s="36"/>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1:52" ht="2.1" customHeight="1">
      <c r="A12" s="13"/>
      <c r="B12" s="13"/>
      <c r="C12" s="13"/>
      <c r="D12" s="13"/>
      <c r="E12" s="13"/>
      <c r="F12" s="13"/>
      <c r="G12" s="13"/>
      <c r="H12" s="13"/>
      <c r="I12" s="13"/>
      <c r="J12" s="36"/>
      <c r="K12" s="36"/>
      <c r="L12" s="36"/>
      <c r="M12" s="36"/>
      <c r="N12" s="36"/>
      <c r="O12" s="36"/>
      <c r="P12" s="36"/>
      <c r="Q12" s="36"/>
      <c r="R12" s="36"/>
      <c r="S12" s="36"/>
      <c r="T12" s="36"/>
      <c r="U12" s="36"/>
      <c r="V12" s="36"/>
      <c r="W12" s="36"/>
      <c r="X12" s="36"/>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1:52"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2" ht="2.1" customHeight="1">
      <c r="A14" s="13"/>
      <c r="B14" s="13"/>
      <c r="C14" s="13"/>
      <c r="D14" s="13"/>
      <c r="E14" s="13"/>
      <c r="F14" s="13"/>
      <c r="G14" s="13"/>
      <c r="H14" s="13"/>
      <c r="I14" s="13"/>
      <c r="J14" s="36"/>
      <c r="K14" s="36"/>
      <c r="L14" s="36"/>
      <c r="M14" s="36"/>
      <c r="N14" s="36"/>
      <c r="O14" s="36"/>
      <c r="P14" s="36"/>
      <c r="Q14" s="36"/>
      <c r="R14" s="36"/>
      <c r="S14" s="36"/>
      <c r="T14" s="36"/>
      <c r="U14" s="36"/>
      <c r="V14" s="36"/>
      <c r="W14" s="36"/>
      <c r="X14" s="36"/>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row>
    <row r="15" spans="1:52"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2" ht="2.1" customHeight="1">
      <c r="A16" s="13"/>
      <c r="B16" s="13"/>
      <c r="C16" s="13"/>
      <c r="D16" s="13"/>
      <c r="E16" s="13"/>
      <c r="F16" s="13"/>
      <c r="G16" s="13"/>
      <c r="H16" s="13"/>
      <c r="I16" s="13"/>
      <c r="J16" s="36"/>
      <c r="K16" s="36"/>
      <c r="L16" s="36"/>
      <c r="M16" s="36"/>
      <c r="N16" s="36"/>
      <c r="O16" s="36"/>
      <c r="P16" s="36"/>
      <c r="Q16" s="36"/>
      <c r="R16" s="36"/>
      <c r="S16" s="36"/>
      <c r="T16" s="36"/>
      <c r="U16" s="36"/>
      <c r="V16" s="36"/>
      <c r="W16" s="36"/>
      <c r="X16" s="36"/>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1:50"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row>
    <row r="18" spans="1:50" ht="12"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1:50" ht="12" customHeight="1">
      <c r="A19" s="13" t="s">
        <v>66</v>
      </c>
      <c r="B19" s="13"/>
      <c r="C19" s="13"/>
      <c r="D19" s="13"/>
      <c r="E19" s="13"/>
      <c r="F19" s="13"/>
      <c r="G19" s="13"/>
      <c r="H19" s="36" t="s">
        <v>395</v>
      </c>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row>
    <row r="20" spans="1:50" ht="12" customHeight="1">
      <c r="A20" s="13" t="s">
        <v>129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ht="5.0999999999999996"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ht="12" customHeight="1">
      <c r="A22" s="37" t="s">
        <v>42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12"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ht="12" customHeight="1">
      <c r="A24" s="13" t="s">
        <v>125</v>
      </c>
      <c r="B24" s="13"/>
      <c r="C24" s="13"/>
      <c r="D24" s="13"/>
      <c r="E24" s="13"/>
      <c r="F24" s="13"/>
      <c r="G24" s="13"/>
      <c r="H24" s="206"/>
      <c r="I24" s="206"/>
      <c r="J24" s="206"/>
      <c r="K24" s="206"/>
      <c r="L24" s="206"/>
      <c r="M24" s="206"/>
      <c r="N24" s="206"/>
      <c r="O24" s="206"/>
      <c r="P24" s="206"/>
      <c r="Q24" s="206"/>
      <c r="R24" s="206"/>
      <c r="S24" s="206"/>
      <c r="T24" s="206"/>
      <c r="U24" s="206"/>
      <c r="V24" s="206"/>
      <c r="W24" s="206"/>
      <c r="X24" s="206"/>
      <c r="Y24" s="13"/>
      <c r="Z24" s="13"/>
      <c r="AA24" s="13"/>
      <c r="AB24" s="13"/>
      <c r="AC24" s="13"/>
      <c r="AD24" s="13"/>
      <c r="AE24" s="13"/>
      <c r="AF24" s="13"/>
      <c r="AG24" s="13"/>
      <c r="AH24" s="13"/>
      <c r="AI24" s="215" t="s">
        <v>211</v>
      </c>
      <c r="AJ24" s="215"/>
      <c r="AK24" s="215"/>
      <c r="AL24" s="215"/>
      <c r="AM24" s="215"/>
      <c r="AN24" s="215"/>
      <c r="AO24" s="215"/>
      <c r="AP24" s="215"/>
      <c r="AQ24" s="215"/>
      <c r="AR24" s="215"/>
      <c r="AS24" s="215"/>
      <c r="AT24" s="215"/>
      <c r="AU24" s="215"/>
      <c r="AV24" s="215"/>
      <c r="AW24" s="215"/>
      <c r="AX24" s="215"/>
    </row>
    <row r="25" spans="1:50" ht="12" customHeight="1">
      <c r="A25" s="13" t="s">
        <v>1</v>
      </c>
      <c r="B25" s="13"/>
      <c r="C25" s="13"/>
      <c r="D25" s="13"/>
      <c r="E25" s="13"/>
      <c r="F25" s="13"/>
      <c r="G25" s="13"/>
      <c r="H25" s="206"/>
      <c r="I25" s="206"/>
      <c r="J25" s="206"/>
      <c r="K25" s="206"/>
      <c r="L25" s="206"/>
      <c r="M25" s="206"/>
      <c r="N25" s="206"/>
      <c r="O25" s="206"/>
      <c r="P25" s="206"/>
      <c r="Q25" s="206"/>
      <c r="R25" s="206"/>
      <c r="S25" s="206"/>
      <c r="T25" s="206"/>
      <c r="U25" s="206"/>
      <c r="V25" s="206"/>
      <c r="W25" s="206"/>
      <c r="X25" s="206"/>
      <c r="Y25" s="22"/>
      <c r="Z25" s="22"/>
      <c r="AA25" s="22"/>
      <c r="AB25" s="13"/>
      <c r="AC25" s="13"/>
      <c r="AD25" s="13"/>
      <c r="AE25" s="13"/>
      <c r="AF25" s="13"/>
      <c r="AG25" s="13"/>
      <c r="AH25" s="13"/>
      <c r="AI25" s="215" t="s">
        <v>204</v>
      </c>
      <c r="AJ25" s="215"/>
      <c r="AK25" s="215"/>
      <c r="AL25" s="215"/>
      <c r="AM25" s="215"/>
      <c r="AN25" s="215"/>
      <c r="AO25" s="215"/>
      <c r="AP25" s="215"/>
      <c r="AQ25" s="215"/>
      <c r="AR25" s="215"/>
      <c r="AS25" s="215"/>
      <c r="AT25" s="215"/>
      <c r="AU25" s="215"/>
      <c r="AV25" s="215"/>
      <c r="AW25" s="215"/>
      <c r="AX25" s="215"/>
    </row>
    <row r="26" spans="1:50" ht="12" customHeight="1">
      <c r="A26" s="13"/>
      <c r="B26" s="13"/>
      <c r="C26" s="13"/>
      <c r="D26" s="13"/>
      <c r="E26" s="13"/>
      <c r="F26" s="13"/>
      <c r="G26" s="13"/>
      <c r="H26" s="206"/>
      <c r="I26" s="206"/>
      <c r="J26" s="206"/>
      <c r="K26" s="206"/>
      <c r="L26" s="206"/>
      <c r="M26" s="206"/>
      <c r="N26" s="206"/>
      <c r="O26" s="206"/>
      <c r="P26" s="206"/>
      <c r="Q26" s="206"/>
      <c r="R26" s="206"/>
      <c r="S26" s="206"/>
      <c r="T26" s="206"/>
      <c r="U26" s="206"/>
      <c r="V26" s="206"/>
      <c r="W26" s="206"/>
      <c r="X26" s="206"/>
      <c r="Y26" s="22"/>
      <c r="Z26" s="22"/>
      <c r="AA26" s="22"/>
      <c r="AB26" s="13"/>
      <c r="AC26" s="13"/>
      <c r="AD26" s="13"/>
      <c r="AE26" s="13"/>
      <c r="AF26" s="13"/>
      <c r="AG26" s="13"/>
      <c r="AH26" s="13"/>
      <c r="AI26" s="13" t="s">
        <v>212</v>
      </c>
      <c r="AJ26" s="84"/>
      <c r="AK26" s="75"/>
      <c r="AL26" s="326"/>
      <c r="AM26" s="327"/>
      <c r="AN26" s="205"/>
      <c r="AO26" s="205"/>
      <c r="AP26" s="205"/>
      <c r="AQ26" s="205"/>
      <c r="AR26" s="205"/>
      <c r="AS26" s="205"/>
      <c r="AT26" s="205"/>
      <c r="AU26" s="205"/>
      <c r="AV26" s="205"/>
      <c r="AW26" s="205"/>
      <c r="AX26" s="205"/>
    </row>
    <row r="27" spans="1:50" ht="12" customHeight="1">
      <c r="A27" s="13" t="s">
        <v>2</v>
      </c>
      <c r="B27" s="13"/>
      <c r="C27" s="13"/>
      <c r="D27" s="13"/>
      <c r="E27" s="13"/>
      <c r="F27" s="13"/>
      <c r="G27" s="13"/>
      <c r="H27" s="206"/>
      <c r="I27" s="206"/>
      <c r="J27" s="206"/>
      <c r="K27" s="206"/>
      <c r="L27" s="206"/>
      <c r="M27" s="206"/>
      <c r="N27" s="206"/>
      <c r="O27" s="206"/>
      <c r="P27" s="206"/>
      <c r="Q27" s="206"/>
      <c r="R27" s="206"/>
      <c r="S27" s="206"/>
      <c r="T27" s="206"/>
      <c r="U27" s="206"/>
      <c r="V27" s="206"/>
      <c r="W27" s="206"/>
      <c r="X27" s="206"/>
      <c r="Y27" s="22"/>
      <c r="Z27" s="22"/>
      <c r="AA27" s="22"/>
      <c r="AB27" s="13"/>
      <c r="AC27" s="13"/>
      <c r="AD27" s="13"/>
      <c r="AE27" s="13"/>
      <c r="AF27" s="13"/>
      <c r="AG27" s="7"/>
      <c r="AH27" s="7"/>
      <c r="AI27" s="13"/>
      <c r="AJ27" s="57"/>
      <c r="AK27" s="7"/>
      <c r="AL27" s="326"/>
      <c r="AM27" s="327"/>
      <c r="AN27" s="205"/>
      <c r="AO27" s="205"/>
      <c r="AP27" s="205"/>
      <c r="AQ27" s="205"/>
      <c r="AR27" s="205"/>
      <c r="AS27" s="205"/>
      <c r="AT27" s="205"/>
      <c r="AU27" s="205"/>
      <c r="AV27" s="205"/>
      <c r="AW27" s="205"/>
      <c r="AX27" s="205"/>
    </row>
    <row r="28" spans="1:50" ht="12" customHeight="1">
      <c r="A28" s="13" t="s">
        <v>3</v>
      </c>
      <c r="B28" s="13"/>
      <c r="C28" s="13"/>
      <c r="D28" s="13"/>
      <c r="E28" s="13"/>
      <c r="F28" s="13"/>
      <c r="G28" s="13"/>
      <c r="H28" s="206"/>
      <c r="I28" s="206"/>
      <c r="J28" s="206"/>
      <c r="K28" s="206"/>
      <c r="L28" s="206"/>
      <c r="M28" s="206"/>
      <c r="N28" s="206"/>
      <c r="O28" s="206"/>
      <c r="P28" s="206"/>
      <c r="Q28" s="206"/>
      <c r="R28" s="206"/>
      <c r="S28" s="206"/>
      <c r="T28" s="206"/>
      <c r="U28" s="206"/>
      <c r="V28" s="206"/>
      <c r="W28" s="206"/>
      <c r="X28" s="206"/>
      <c r="Y28" s="22"/>
      <c r="Z28" s="22"/>
      <c r="AA28" s="22"/>
      <c r="AB28" s="13"/>
      <c r="AC28" s="13"/>
      <c r="AD28" s="13"/>
      <c r="AE28" s="13"/>
      <c r="AF28" s="13"/>
      <c r="AG28" s="7"/>
      <c r="AH28" s="7"/>
      <c r="AI28" s="13"/>
      <c r="AJ28" s="57"/>
      <c r="AK28" s="7"/>
      <c r="AL28" s="326"/>
      <c r="AM28" s="327"/>
      <c r="AN28" s="205"/>
      <c r="AO28" s="205"/>
      <c r="AP28" s="205"/>
      <c r="AQ28" s="205"/>
      <c r="AR28" s="205"/>
      <c r="AS28" s="205"/>
      <c r="AT28" s="205"/>
      <c r="AU28" s="205"/>
      <c r="AV28" s="205"/>
      <c r="AW28" s="205"/>
      <c r="AX28" s="205"/>
    </row>
    <row r="29" spans="1:50" ht="12" customHeight="1">
      <c r="A29" s="13" t="s">
        <v>4</v>
      </c>
      <c r="B29" s="13"/>
      <c r="C29" s="13"/>
      <c r="D29" s="13"/>
      <c r="E29" s="13"/>
      <c r="F29" s="13"/>
      <c r="G29" s="13"/>
      <c r="H29" s="206"/>
      <c r="I29" s="206"/>
      <c r="J29" s="206"/>
      <c r="K29" s="206"/>
      <c r="L29" s="206"/>
      <c r="M29" s="206"/>
      <c r="N29" s="206"/>
      <c r="O29" s="206"/>
      <c r="P29" s="206"/>
      <c r="Q29" s="206"/>
      <c r="R29" s="206"/>
      <c r="S29" s="206"/>
      <c r="T29" s="206"/>
      <c r="U29" s="206"/>
      <c r="V29" s="206"/>
      <c r="W29" s="206"/>
      <c r="X29" s="206"/>
      <c r="Y29" s="22"/>
      <c r="Z29" s="22"/>
      <c r="AA29" s="22"/>
      <c r="AB29" s="13"/>
      <c r="AC29" s="13"/>
      <c r="AD29" s="13"/>
      <c r="AE29" s="13"/>
      <c r="AF29" s="13"/>
      <c r="AG29" s="7"/>
      <c r="AH29" s="7"/>
      <c r="AI29" s="13"/>
      <c r="AJ29" s="57"/>
      <c r="AK29" s="7"/>
      <c r="AL29" s="326"/>
      <c r="AM29" s="327"/>
      <c r="AN29" s="205"/>
      <c r="AO29" s="205"/>
      <c r="AP29" s="205"/>
      <c r="AQ29" s="205"/>
      <c r="AR29" s="205"/>
      <c r="AS29" s="205"/>
      <c r="AT29" s="205"/>
      <c r="AU29" s="205"/>
      <c r="AV29" s="205"/>
      <c r="AW29" s="205"/>
      <c r="AX29" s="205"/>
    </row>
    <row r="30" spans="1:50" ht="12" customHeight="1">
      <c r="A30" s="13" t="s">
        <v>209</v>
      </c>
      <c r="B30" s="13"/>
      <c r="C30" s="13"/>
      <c r="D30" s="13"/>
      <c r="E30" s="13"/>
      <c r="F30" s="13"/>
      <c r="G30" s="13"/>
      <c r="H30" s="206"/>
      <c r="I30" s="206"/>
      <c r="J30" s="206"/>
      <c r="K30" s="206"/>
      <c r="L30" s="206"/>
      <c r="M30" s="206"/>
      <c r="N30" s="206"/>
      <c r="O30" s="206"/>
      <c r="P30" s="206"/>
      <c r="Q30" s="206"/>
      <c r="R30" s="206"/>
      <c r="S30" s="206"/>
      <c r="T30" s="206"/>
      <c r="U30" s="206"/>
      <c r="V30" s="206"/>
      <c r="W30" s="206"/>
      <c r="X30" s="206"/>
      <c r="Y30" s="22"/>
      <c r="Z30" s="22"/>
      <c r="AA30" s="22"/>
      <c r="AB30" s="13"/>
      <c r="AC30" s="13"/>
      <c r="AD30" s="13"/>
      <c r="AE30" s="13"/>
      <c r="AF30" s="13"/>
      <c r="AG30" s="7"/>
      <c r="AH30" s="7"/>
      <c r="AI30" s="13"/>
      <c r="AJ30" s="57"/>
      <c r="AK30" s="7"/>
      <c r="AL30" s="326"/>
      <c r="AM30" s="327"/>
      <c r="AN30" s="205"/>
      <c r="AO30" s="205"/>
      <c r="AP30" s="205"/>
      <c r="AQ30" s="205"/>
      <c r="AR30" s="205"/>
      <c r="AS30" s="205"/>
      <c r="AT30" s="205"/>
      <c r="AU30" s="205"/>
      <c r="AV30" s="205"/>
      <c r="AW30" s="205"/>
      <c r="AX30" s="205"/>
    </row>
    <row r="31" spans="1:50" ht="12" customHeight="1">
      <c r="A31" s="13" t="s">
        <v>198</v>
      </c>
      <c r="B31" s="13"/>
      <c r="C31" s="13"/>
      <c r="D31" s="13"/>
      <c r="E31" s="13"/>
      <c r="F31" s="13"/>
      <c r="G31" s="13"/>
      <c r="H31" s="206"/>
      <c r="I31" s="206"/>
      <c r="J31" s="206"/>
      <c r="K31" s="206"/>
      <c r="L31" s="206"/>
      <c r="M31" s="206"/>
      <c r="N31" s="206"/>
      <c r="O31" s="206"/>
      <c r="P31" s="206"/>
      <c r="Q31" s="206"/>
      <c r="R31" s="206"/>
      <c r="S31" s="206"/>
      <c r="T31" s="206"/>
      <c r="U31" s="206"/>
      <c r="V31" s="206"/>
      <c r="W31" s="206"/>
      <c r="X31" s="206"/>
      <c r="Y31" s="22"/>
      <c r="Z31" s="22"/>
      <c r="AA31" s="22"/>
      <c r="AB31" s="13"/>
      <c r="AC31" s="13"/>
      <c r="AD31" s="13"/>
      <c r="AE31" s="13"/>
      <c r="AF31" s="13"/>
      <c r="AG31" s="7"/>
      <c r="AH31" s="7"/>
      <c r="AI31" s="13"/>
      <c r="AJ31" s="57"/>
      <c r="AK31" s="7"/>
      <c r="AL31" s="326"/>
      <c r="AM31" s="327"/>
      <c r="AN31" s="205"/>
      <c r="AO31" s="205"/>
      <c r="AP31" s="205"/>
      <c r="AQ31" s="205"/>
      <c r="AR31" s="205"/>
      <c r="AS31" s="205"/>
      <c r="AT31" s="205"/>
      <c r="AU31" s="205"/>
      <c r="AV31" s="205"/>
      <c r="AW31" s="205"/>
      <c r="AX31" s="205"/>
    </row>
    <row r="32" spans="1:50" ht="12" customHeight="1">
      <c r="A32" s="13" t="s">
        <v>199</v>
      </c>
      <c r="B32" s="13"/>
      <c r="C32" s="13"/>
      <c r="D32" s="13"/>
      <c r="E32" s="13"/>
      <c r="F32" s="13"/>
      <c r="G32" s="13"/>
      <c r="H32" s="206"/>
      <c r="I32" s="206"/>
      <c r="J32" s="206"/>
      <c r="K32" s="206"/>
      <c r="L32" s="206"/>
      <c r="M32" s="206"/>
      <c r="N32" s="206"/>
      <c r="O32" s="206"/>
      <c r="P32" s="206"/>
      <c r="Q32" s="206"/>
      <c r="R32" s="206"/>
      <c r="S32" s="206"/>
      <c r="T32" s="206"/>
      <c r="U32" s="206"/>
      <c r="V32" s="206"/>
      <c r="W32" s="206"/>
      <c r="X32" s="206"/>
      <c r="Y32" s="22"/>
      <c r="Z32" s="22"/>
      <c r="AA32" s="22"/>
      <c r="AB32" s="13"/>
      <c r="AC32" s="13"/>
      <c r="AD32" s="13"/>
      <c r="AE32" s="13"/>
      <c r="AF32" s="13"/>
      <c r="AG32" s="7"/>
      <c r="AH32" s="7"/>
      <c r="AI32" s="13"/>
      <c r="AJ32" s="13"/>
      <c r="AK32" s="13"/>
      <c r="AL32" s="13"/>
      <c r="AM32" s="13"/>
      <c r="AN32" s="13"/>
      <c r="AO32" s="13"/>
      <c r="AP32" s="13"/>
      <c r="AQ32" s="13"/>
      <c r="AR32" s="13"/>
      <c r="AS32" s="13"/>
      <c r="AT32" s="13"/>
      <c r="AU32" s="13"/>
      <c r="AV32" s="13"/>
      <c r="AW32" s="13"/>
      <c r="AX32" s="13"/>
    </row>
    <row r="33" spans="1:51" ht="12" customHeight="1">
      <c r="A33" s="13" t="s">
        <v>369</v>
      </c>
      <c r="B33" s="13"/>
      <c r="C33" s="13"/>
      <c r="D33" s="13"/>
      <c r="E33" s="13"/>
      <c r="F33" s="13"/>
      <c r="G33" s="13"/>
      <c r="H33" s="206"/>
      <c r="I33" s="206"/>
      <c r="J33" s="206"/>
      <c r="K33" s="206"/>
      <c r="L33" s="206"/>
      <c r="M33" s="206"/>
      <c r="N33" s="206"/>
      <c r="O33" s="206"/>
      <c r="P33" s="206"/>
      <c r="Q33" s="206"/>
      <c r="R33" s="206"/>
      <c r="S33" s="206"/>
      <c r="T33" s="206"/>
      <c r="U33" s="206"/>
      <c r="V33" s="206"/>
      <c r="W33" s="206"/>
      <c r="X33" s="206"/>
      <c r="Y33" s="43"/>
      <c r="Z33" s="43"/>
      <c r="AA33" s="43"/>
      <c r="AB33" s="13"/>
      <c r="AC33" s="13"/>
      <c r="AD33" s="13"/>
      <c r="AE33" s="13"/>
      <c r="AF33" s="13"/>
      <c r="AG33" s="13"/>
      <c r="AH33" s="13"/>
      <c r="AI33" s="257" t="s">
        <v>130</v>
      </c>
      <c r="AJ33" s="257"/>
      <c r="AK33" s="257"/>
      <c r="AL33" s="257"/>
      <c r="AM33" s="257"/>
      <c r="AN33" s="219">
        <f>SUM(AN26:AX31)</f>
        <v>0</v>
      </c>
      <c r="AO33" s="219"/>
      <c r="AP33" s="219"/>
      <c r="AQ33" s="219"/>
      <c r="AR33" s="219"/>
      <c r="AS33" s="219"/>
      <c r="AT33" s="219"/>
      <c r="AU33" s="219"/>
      <c r="AV33" s="219"/>
      <c r="AW33" s="219"/>
      <c r="AX33" s="219"/>
    </row>
    <row r="34" spans="1:51" ht="5.0999999999999996" customHeight="1">
      <c r="A34" s="13"/>
      <c r="B34" s="13"/>
      <c r="C34" s="13"/>
      <c r="D34" s="13"/>
      <c r="E34" s="13"/>
      <c r="F34" s="13"/>
      <c r="G34" s="13"/>
      <c r="H34" s="13"/>
      <c r="I34" s="13"/>
      <c r="J34" s="44"/>
      <c r="K34" s="44"/>
      <c r="L34" s="44"/>
      <c r="M34" s="44"/>
      <c r="N34" s="44"/>
      <c r="O34" s="44"/>
      <c r="P34" s="44"/>
      <c r="Q34" s="44"/>
      <c r="R34" s="44"/>
      <c r="S34" s="44"/>
      <c r="T34" s="44"/>
      <c r="U34" s="44"/>
      <c r="V34" s="44"/>
      <c r="W34" s="44"/>
      <c r="X34" s="44"/>
      <c r="Y34" s="43"/>
      <c r="Z34" s="43"/>
      <c r="AA34" s="43"/>
      <c r="AB34" s="13"/>
      <c r="AC34" s="13"/>
      <c r="AD34" s="13"/>
      <c r="AE34" s="13"/>
      <c r="AF34" s="13"/>
      <c r="AG34" s="13"/>
      <c r="AH34" s="13"/>
      <c r="AI34" s="13"/>
      <c r="AJ34" s="13"/>
      <c r="AK34" s="13"/>
      <c r="AL34" s="13"/>
      <c r="AM34" s="13"/>
      <c r="AN34" s="13"/>
      <c r="AO34" s="13"/>
      <c r="AP34" s="13"/>
      <c r="AQ34" s="13"/>
      <c r="AR34" s="13"/>
      <c r="AS34" s="13"/>
      <c r="AT34" s="13"/>
      <c r="AU34" s="13"/>
      <c r="AV34" s="13"/>
      <c r="AW34" s="13"/>
      <c r="AX34" s="13"/>
    </row>
    <row r="35" spans="1:51" ht="12" customHeight="1">
      <c r="A35" s="37" t="s">
        <v>246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row>
    <row r="36" spans="1:51" ht="12"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1" ht="12" customHeight="1">
      <c r="A37" s="37" t="s">
        <v>203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51" ht="5.0999999999999996"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51" ht="12" customHeight="1">
      <c r="A39" s="13"/>
      <c r="B39" s="13"/>
      <c r="C39" s="13"/>
      <c r="D39" s="13"/>
      <c r="E39" s="13"/>
      <c r="F39" s="13"/>
      <c r="G39" s="13"/>
      <c r="H39" s="13"/>
      <c r="I39" s="22"/>
      <c r="J39" s="22"/>
      <c r="K39" s="22"/>
      <c r="L39" s="22"/>
      <c r="M39" s="22"/>
      <c r="N39" s="210" t="s">
        <v>5</v>
      </c>
      <c r="O39" s="210"/>
      <c r="P39" s="210"/>
      <c r="Q39" s="210"/>
      <c r="R39" s="210"/>
      <c r="S39" s="210"/>
      <c r="T39" s="210"/>
      <c r="U39" s="210"/>
      <c r="V39" s="210"/>
      <c r="W39" s="210"/>
      <c r="X39" s="210"/>
      <c r="Y39" s="22"/>
      <c r="Z39" s="22"/>
      <c r="AA39" s="210" t="s">
        <v>6</v>
      </c>
      <c r="AB39" s="210"/>
      <c r="AC39" s="210"/>
      <c r="AD39" s="210"/>
      <c r="AE39" s="210"/>
      <c r="AF39" s="210"/>
      <c r="AG39" s="210"/>
      <c r="AH39" s="210"/>
      <c r="AI39" s="210"/>
      <c r="AJ39" s="210"/>
      <c r="AK39" s="210"/>
      <c r="AL39" s="22"/>
      <c r="AM39" s="22"/>
      <c r="AN39" s="210" t="s">
        <v>136</v>
      </c>
      <c r="AO39" s="210"/>
      <c r="AP39" s="210"/>
      <c r="AQ39" s="210"/>
      <c r="AR39" s="210"/>
      <c r="AS39" s="210"/>
      <c r="AT39" s="210"/>
      <c r="AU39" s="210"/>
      <c r="AV39" s="210"/>
      <c r="AW39" s="210"/>
      <c r="AX39" s="210"/>
      <c r="AY39" s="22"/>
    </row>
    <row r="40" spans="1:51" ht="12" customHeight="1">
      <c r="A40" s="13" t="s">
        <v>210</v>
      </c>
      <c r="B40" s="13"/>
      <c r="C40" s="13"/>
      <c r="D40" s="13"/>
      <c r="E40" s="13"/>
      <c r="F40" s="13"/>
      <c r="G40" s="13"/>
      <c r="H40" s="13"/>
      <c r="I40" s="22"/>
      <c r="J40" s="22"/>
      <c r="K40" s="22"/>
      <c r="L40" s="22"/>
      <c r="M40" s="45"/>
      <c r="N40" s="207">
        <f>SUM(AA40,AN40)</f>
        <v>0</v>
      </c>
      <c r="O40" s="207"/>
      <c r="P40" s="207"/>
      <c r="Q40" s="207"/>
      <c r="R40" s="207"/>
      <c r="S40" s="207"/>
      <c r="T40" s="207"/>
      <c r="U40" s="207"/>
      <c r="V40" s="207"/>
      <c r="W40" s="207"/>
      <c r="X40" s="207"/>
      <c r="Y40" s="46"/>
      <c r="Z40" s="46"/>
      <c r="AA40" s="328"/>
      <c r="AB40" s="328"/>
      <c r="AC40" s="328"/>
      <c r="AD40" s="328"/>
      <c r="AE40" s="328"/>
      <c r="AF40" s="328"/>
      <c r="AG40" s="328"/>
      <c r="AH40" s="328"/>
      <c r="AI40" s="328"/>
      <c r="AJ40" s="328"/>
      <c r="AK40" s="328"/>
      <c r="AL40" s="47"/>
      <c r="AM40" s="47"/>
      <c r="AN40" s="328"/>
      <c r="AO40" s="328"/>
      <c r="AP40" s="328"/>
      <c r="AQ40" s="328"/>
      <c r="AR40" s="328"/>
      <c r="AS40" s="328"/>
      <c r="AT40" s="328"/>
      <c r="AU40" s="328"/>
      <c r="AV40" s="328"/>
      <c r="AW40" s="328"/>
      <c r="AX40" s="328"/>
    </row>
    <row r="41" spans="1:51" ht="12" customHeight="1">
      <c r="A41" s="206"/>
      <c r="B41" s="206"/>
      <c r="C41" s="206"/>
      <c r="D41" s="206"/>
      <c r="E41" s="206"/>
      <c r="F41" s="206"/>
      <c r="G41" s="206"/>
      <c r="H41" s="206"/>
      <c r="I41" s="206"/>
      <c r="J41" s="206"/>
      <c r="K41" s="206"/>
      <c r="L41" s="22"/>
      <c r="M41" s="45"/>
      <c r="N41" s="207">
        <f>SUM(AA41,AN41)</f>
        <v>0</v>
      </c>
      <c r="O41" s="207"/>
      <c r="P41" s="207"/>
      <c r="Q41" s="207"/>
      <c r="R41" s="207"/>
      <c r="S41" s="207"/>
      <c r="T41" s="207"/>
      <c r="U41" s="207"/>
      <c r="V41" s="207"/>
      <c r="W41" s="207"/>
      <c r="X41" s="207"/>
      <c r="Y41" s="46"/>
      <c r="Z41" s="46"/>
      <c r="AA41" s="328"/>
      <c r="AB41" s="328"/>
      <c r="AC41" s="328"/>
      <c r="AD41" s="328"/>
      <c r="AE41" s="328"/>
      <c r="AF41" s="328"/>
      <c r="AG41" s="328"/>
      <c r="AH41" s="328"/>
      <c r="AI41" s="328"/>
      <c r="AJ41" s="328"/>
      <c r="AK41" s="328"/>
      <c r="AL41" s="47"/>
      <c r="AM41" s="47"/>
      <c r="AN41" s="328"/>
      <c r="AO41" s="328"/>
      <c r="AP41" s="328"/>
      <c r="AQ41" s="328"/>
      <c r="AR41" s="328"/>
      <c r="AS41" s="328"/>
      <c r="AT41" s="328"/>
      <c r="AU41" s="328"/>
      <c r="AV41" s="328"/>
      <c r="AW41" s="328"/>
      <c r="AX41" s="328"/>
    </row>
    <row r="42" spans="1:51" ht="12" customHeight="1">
      <c r="A42" s="206"/>
      <c r="B42" s="206"/>
      <c r="C42" s="206"/>
      <c r="D42" s="206"/>
      <c r="E42" s="206"/>
      <c r="F42" s="206"/>
      <c r="G42" s="206"/>
      <c r="H42" s="206"/>
      <c r="I42" s="206"/>
      <c r="J42" s="206"/>
      <c r="K42" s="206"/>
      <c r="L42" s="22"/>
      <c r="M42" s="45"/>
      <c r="N42" s="207">
        <f>SUM(AA42,AN42)</f>
        <v>0</v>
      </c>
      <c r="O42" s="207"/>
      <c r="P42" s="207"/>
      <c r="Q42" s="207"/>
      <c r="R42" s="207"/>
      <c r="S42" s="207"/>
      <c r="T42" s="207"/>
      <c r="U42" s="207"/>
      <c r="V42" s="207"/>
      <c r="W42" s="207"/>
      <c r="X42" s="207"/>
      <c r="Y42" s="46"/>
      <c r="Z42" s="46"/>
      <c r="AA42" s="328"/>
      <c r="AB42" s="328"/>
      <c r="AC42" s="328"/>
      <c r="AD42" s="328"/>
      <c r="AE42" s="328"/>
      <c r="AF42" s="328"/>
      <c r="AG42" s="328"/>
      <c r="AH42" s="328"/>
      <c r="AI42" s="328"/>
      <c r="AJ42" s="328"/>
      <c r="AK42" s="328"/>
      <c r="AL42" s="47"/>
      <c r="AM42" s="47"/>
      <c r="AN42" s="328"/>
      <c r="AO42" s="328"/>
      <c r="AP42" s="328"/>
      <c r="AQ42" s="328"/>
      <c r="AR42" s="328"/>
      <c r="AS42" s="328"/>
      <c r="AT42" s="328"/>
      <c r="AU42" s="328"/>
      <c r="AV42" s="328"/>
      <c r="AW42" s="328"/>
      <c r="AX42" s="328"/>
    </row>
    <row r="43" spans="1:51" ht="12" customHeight="1">
      <c r="A43" s="206"/>
      <c r="B43" s="206"/>
      <c r="C43" s="206"/>
      <c r="D43" s="206"/>
      <c r="E43" s="206"/>
      <c r="F43" s="206"/>
      <c r="G43" s="206"/>
      <c r="H43" s="206"/>
      <c r="I43" s="206"/>
      <c r="J43" s="206"/>
      <c r="K43" s="206"/>
      <c r="L43" s="22"/>
      <c r="M43" s="45"/>
      <c r="N43" s="207">
        <f>SUM(AA43,AN43)</f>
        <v>0</v>
      </c>
      <c r="O43" s="207"/>
      <c r="P43" s="207"/>
      <c r="Q43" s="207"/>
      <c r="R43" s="207"/>
      <c r="S43" s="207"/>
      <c r="T43" s="207"/>
      <c r="U43" s="207"/>
      <c r="V43" s="207"/>
      <c r="W43" s="207"/>
      <c r="X43" s="207"/>
      <c r="Y43" s="46"/>
      <c r="Z43" s="46"/>
      <c r="AA43" s="328"/>
      <c r="AB43" s="328"/>
      <c r="AC43" s="328"/>
      <c r="AD43" s="328"/>
      <c r="AE43" s="328"/>
      <c r="AF43" s="328"/>
      <c r="AG43" s="328"/>
      <c r="AH43" s="328"/>
      <c r="AI43" s="328"/>
      <c r="AJ43" s="328"/>
      <c r="AK43" s="328"/>
      <c r="AL43" s="47"/>
      <c r="AM43" s="47"/>
      <c r="AN43" s="328"/>
      <c r="AO43" s="328"/>
      <c r="AP43" s="328"/>
      <c r="AQ43" s="328"/>
      <c r="AR43" s="328"/>
      <c r="AS43" s="328"/>
      <c r="AT43" s="328"/>
      <c r="AU43" s="328"/>
      <c r="AV43" s="328"/>
      <c r="AW43" s="328"/>
      <c r="AX43" s="328"/>
    </row>
    <row r="44" spans="1:51" ht="12" customHeight="1">
      <c r="A44" s="13" t="s">
        <v>131</v>
      </c>
      <c r="B44" s="13"/>
      <c r="C44" s="13"/>
      <c r="D44" s="13"/>
      <c r="E44" s="13"/>
      <c r="F44" s="13"/>
      <c r="G44" s="13"/>
      <c r="H44" s="13"/>
      <c r="I44" s="22"/>
      <c r="J44" s="22"/>
      <c r="K44" s="22"/>
      <c r="L44" s="22"/>
      <c r="M44" s="45"/>
      <c r="N44" s="207">
        <f>SUM(N40:N43)</f>
        <v>0</v>
      </c>
      <c r="O44" s="207"/>
      <c r="P44" s="207"/>
      <c r="Q44" s="207"/>
      <c r="R44" s="207"/>
      <c r="S44" s="207"/>
      <c r="T44" s="207"/>
      <c r="U44" s="207"/>
      <c r="V44" s="207"/>
      <c r="W44" s="207"/>
      <c r="X44" s="207"/>
      <c r="Y44" s="46"/>
      <c r="Z44" s="46"/>
      <c r="AA44" s="207">
        <f>SUM(AA40:AK43)</f>
        <v>0</v>
      </c>
      <c r="AB44" s="207"/>
      <c r="AC44" s="207"/>
      <c r="AD44" s="207"/>
      <c r="AE44" s="207"/>
      <c r="AF44" s="207"/>
      <c r="AG44" s="207"/>
      <c r="AH44" s="207"/>
      <c r="AI44" s="207"/>
      <c r="AJ44" s="207"/>
      <c r="AK44" s="207"/>
      <c r="AL44" s="47"/>
      <c r="AM44" s="47"/>
      <c r="AN44" s="207">
        <f>SUM(AN40:AX43)</f>
        <v>0</v>
      </c>
      <c r="AO44" s="207"/>
      <c r="AP44" s="207"/>
      <c r="AQ44" s="207"/>
      <c r="AR44" s="207"/>
      <c r="AS44" s="207"/>
      <c r="AT44" s="207"/>
      <c r="AU44" s="207"/>
      <c r="AV44" s="207"/>
      <c r="AW44" s="207"/>
      <c r="AX44" s="207"/>
    </row>
    <row r="45" spans="1:51" ht="12" customHeight="1">
      <c r="A45" s="212" t="s">
        <v>132</v>
      </c>
      <c r="B45" s="212"/>
      <c r="C45" s="212"/>
      <c r="D45" s="218" t="s">
        <v>498</v>
      </c>
      <c r="E45" s="218"/>
      <c r="F45" s="218"/>
      <c r="G45" s="13"/>
      <c r="H45" s="7"/>
      <c r="I45" s="22"/>
      <c r="J45" s="22"/>
      <c r="K45" s="22"/>
      <c r="L45" s="22"/>
      <c r="M45" s="45"/>
      <c r="N45" s="207">
        <f>ROUND(N44*D45/5,2)*5</f>
        <v>0</v>
      </c>
      <c r="O45" s="207"/>
      <c r="P45" s="207"/>
      <c r="Q45" s="207"/>
      <c r="R45" s="207"/>
      <c r="S45" s="207"/>
      <c r="T45" s="207"/>
      <c r="U45" s="207"/>
      <c r="V45" s="207"/>
      <c r="W45" s="207"/>
      <c r="X45" s="207"/>
      <c r="Y45" s="46"/>
      <c r="Z45" s="46"/>
      <c r="AA45" s="207">
        <f>ROUND(AA44*D45/5,2)*5</f>
        <v>0</v>
      </c>
      <c r="AB45" s="207"/>
      <c r="AC45" s="207"/>
      <c r="AD45" s="207"/>
      <c r="AE45" s="207"/>
      <c r="AF45" s="207"/>
      <c r="AG45" s="207"/>
      <c r="AH45" s="207"/>
      <c r="AI45" s="207"/>
      <c r="AJ45" s="207"/>
      <c r="AK45" s="207"/>
      <c r="AL45" s="47"/>
      <c r="AM45" s="47"/>
      <c r="AN45" s="207">
        <f>ROUND(AN44*D45/5,2)*5</f>
        <v>0</v>
      </c>
      <c r="AO45" s="207"/>
      <c r="AP45" s="207"/>
      <c r="AQ45" s="207"/>
      <c r="AR45" s="207"/>
      <c r="AS45" s="207"/>
      <c r="AT45" s="207"/>
      <c r="AU45" s="207"/>
      <c r="AV45" s="207"/>
      <c r="AW45" s="207"/>
      <c r="AX45" s="207"/>
    </row>
    <row r="46" spans="1:51" ht="12" customHeight="1">
      <c r="A46" s="37" t="s">
        <v>133</v>
      </c>
      <c r="B46" s="13"/>
      <c r="C46" s="13"/>
      <c r="D46" s="13"/>
      <c r="E46" s="13"/>
      <c r="F46" s="13"/>
      <c r="G46" s="13"/>
      <c r="H46" s="13"/>
      <c r="I46" s="22"/>
      <c r="J46" s="22"/>
      <c r="K46" s="22"/>
      <c r="L46" s="22"/>
      <c r="M46" s="45"/>
      <c r="N46" s="217">
        <f>SUM(N44:X45)</f>
        <v>0</v>
      </c>
      <c r="O46" s="217"/>
      <c r="P46" s="217"/>
      <c r="Q46" s="217"/>
      <c r="R46" s="217"/>
      <c r="S46" s="217"/>
      <c r="T46" s="217"/>
      <c r="U46" s="217"/>
      <c r="V46" s="217"/>
      <c r="W46" s="217"/>
      <c r="X46" s="217"/>
      <c r="Y46" s="46"/>
      <c r="Z46" s="46"/>
      <c r="AA46" s="217">
        <f>SUM(AA44:AK45)</f>
        <v>0</v>
      </c>
      <c r="AB46" s="217"/>
      <c r="AC46" s="217"/>
      <c r="AD46" s="217"/>
      <c r="AE46" s="217"/>
      <c r="AF46" s="217"/>
      <c r="AG46" s="217"/>
      <c r="AH46" s="217"/>
      <c r="AI46" s="217"/>
      <c r="AJ46" s="217"/>
      <c r="AK46" s="217"/>
      <c r="AL46" s="47"/>
      <c r="AM46" s="47"/>
      <c r="AN46" s="217">
        <f>SUM(AN44:AX45)</f>
        <v>0</v>
      </c>
      <c r="AO46" s="217"/>
      <c r="AP46" s="217"/>
      <c r="AQ46" s="217"/>
      <c r="AR46" s="217"/>
      <c r="AS46" s="217"/>
      <c r="AT46" s="217"/>
      <c r="AU46" s="217"/>
      <c r="AV46" s="217"/>
      <c r="AW46" s="217"/>
      <c r="AX46" s="217"/>
    </row>
    <row r="47" spans="1:51" ht="12" customHeight="1">
      <c r="A47" s="13"/>
      <c r="B47" s="13"/>
      <c r="C47" s="13"/>
      <c r="D47" s="13"/>
      <c r="E47" s="13"/>
      <c r="F47" s="13"/>
      <c r="G47" s="13"/>
      <c r="H47" s="13"/>
      <c r="I47" s="22"/>
      <c r="J47" s="22"/>
      <c r="K47" s="22"/>
      <c r="L47" s="22"/>
      <c r="M47" s="22"/>
      <c r="N47" s="48"/>
      <c r="O47" s="48"/>
      <c r="P47" s="48"/>
      <c r="Q47" s="48"/>
      <c r="R47" s="48"/>
      <c r="S47" s="48"/>
      <c r="T47" s="48"/>
      <c r="U47" s="48"/>
      <c r="V47" s="48"/>
      <c r="W47" s="48"/>
      <c r="X47" s="48"/>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row>
    <row r="48" spans="1:51" ht="12" customHeight="1">
      <c r="A48" s="13" t="s">
        <v>134</v>
      </c>
      <c r="B48" s="13"/>
      <c r="C48" s="13"/>
      <c r="D48" s="13"/>
      <c r="E48" s="13"/>
      <c r="F48" s="13"/>
      <c r="G48" s="13"/>
      <c r="H48" s="13"/>
      <c r="I48" s="22"/>
      <c r="J48" s="22"/>
      <c r="K48" s="22"/>
      <c r="L48" s="22"/>
      <c r="M48" s="45"/>
      <c r="N48" s="207">
        <f>SUM(AA48,AN48)</f>
        <v>0</v>
      </c>
      <c r="O48" s="207"/>
      <c r="P48" s="207"/>
      <c r="Q48" s="207"/>
      <c r="R48" s="207"/>
      <c r="S48" s="207"/>
      <c r="T48" s="207"/>
      <c r="U48" s="207"/>
      <c r="V48" s="207"/>
      <c r="W48" s="207"/>
      <c r="X48" s="207"/>
      <c r="Y48" s="46"/>
      <c r="Z48" s="46"/>
      <c r="AA48" s="205"/>
      <c r="AB48" s="205"/>
      <c r="AC48" s="205"/>
      <c r="AD48" s="205"/>
      <c r="AE48" s="205"/>
      <c r="AF48" s="205"/>
      <c r="AG48" s="205"/>
      <c r="AH48" s="205"/>
      <c r="AI48" s="205"/>
      <c r="AJ48" s="205"/>
      <c r="AK48" s="205"/>
      <c r="AL48" s="47"/>
      <c r="AM48" s="47"/>
      <c r="AN48" s="205"/>
      <c r="AO48" s="205"/>
      <c r="AP48" s="205"/>
      <c r="AQ48" s="205"/>
      <c r="AR48" s="205"/>
      <c r="AS48" s="205"/>
      <c r="AT48" s="205"/>
      <c r="AU48" s="205"/>
      <c r="AV48" s="205"/>
      <c r="AW48" s="205"/>
      <c r="AX48" s="205"/>
    </row>
    <row r="49" spans="1:50" ht="12"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row>
    <row r="50" spans="1:50" ht="12" customHeight="1">
      <c r="A50" s="37" t="s">
        <v>135</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row>
    <row r="51" spans="1:50" ht="12" customHeight="1">
      <c r="A51" s="13" t="s">
        <v>8</v>
      </c>
      <c r="B51" s="13"/>
      <c r="C51" s="13"/>
      <c r="D51" s="13"/>
      <c r="E51" s="13"/>
      <c r="F51" s="13"/>
      <c r="G51" s="13"/>
      <c r="H51" s="13"/>
      <c r="I51" s="13"/>
      <c r="J51" s="13"/>
      <c r="K51" s="13"/>
      <c r="L51" s="13"/>
      <c r="M51" s="13"/>
      <c r="N51" s="13"/>
      <c r="O51" s="13"/>
      <c r="P51" s="13"/>
      <c r="Q51" s="13"/>
      <c r="R51" s="13"/>
      <c r="S51" s="13"/>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row>
    <row r="52" spans="1:50" ht="1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row>
    <row r="53" spans="1:50" ht="12" customHeight="1">
      <c r="A53" s="214" t="s">
        <v>43</v>
      </c>
      <c r="B53" s="214"/>
      <c r="C53" s="37" t="s">
        <v>305</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86"/>
      <c r="AD53" s="13"/>
      <c r="AE53" s="13"/>
      <c r="AF53" s="13"/>
      <c r="AG53" s="13"/>
      <c r="AH53" s="13"/>
      <c r="AI53" s="13"/>
      <c r="AJ53" s="13"/>
      <c r="AK53" s="13"/>
      <c r="AL53" s="13"/>
      <c r="AM53" s="13"/>
      <c r="AN53" s="13"/>
      <c r="AO53" s="13"/>
      <c r="AP53" s="13"/>
      <c r="AQ53" s="13"/>
      <c r="AR53" s="260" t="s">
        <v>11</v>
      </c>
      <c r="AS53" s="260"/>
      <c r="AT53" s="260"/>
      <c r="AU53" s="260"/>
      <c r="AV53" s="260"/>
      <c r="AW53" s="260"/>
      <c r="AX53" s="260"/>
    </row>
    <row r="54" spans="1:50" ht="12"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13"/>
      <c r="Z54" s="13"/>
      <c r="AA54" s="13"/>
      <c r="AB54" s="13"/>
      <c r="AC54" s="13"/>
      <c r="AD54" s="13"/>
      <c r="AE54" s="13"/>
      <c r="AF54" s="13"/>
      <c r="AG54" s="13"/>
      <c r="AH54" s="13"/>
      <c r="AI54" s="13"/>
      <c r="AJ54" s="13"/>
      <c r="AK54" s="13"/>
      <c r="AL54" s="13"/>
      <c r="AM54" s="13"/>
      <c r="AN54" s="210" t="s">
        <v>119</v>
      </c>
      <c r="AO54" s="210"/>
      <c r="AP54" s="210"/>
      <c r="AQ54" s="51"/>
      <c r="AR54" s="210" t="s">
        <v>37</v>
      </c>
      <c r="AS54" s="210"/>
      <c r="AT54" s="210"/>
      <c r="AU54" s="51"/>
      <c r="AV54" s="210" t="s">
        <v>38</v>
      </c>
      <c r="AW54" s="210"/>
      <c r="AX54" s="210"/>
    </row>
    <row r="55" spans="1:50" ht="12" customHeight="1">
      <c r="A55" s="214" t="s">
        <v>45</v>
      </c>
      <c r="B55" s="214"/>
      <c r="C55" s="193" t="s">
        <v>306</v>
      </c>
      <c r="D55" s="193"/>
      <c r="E55" s="193"/>
      <c r="F55" s="193"/>
      <c r="G55" s="193"/>
      <c r="H55" s="193"/>
      <c r="I55" s="193"/>
      <c r="J55" s="193"/>
      <c r="K55" s="193"/>
      <c r="L55" s="193"/>
      <c r="M55" s="193"/>
      <c r="N55" s="193"/>
      <c r="O55" s="193"/>
      <c r="P55" s="193"/>
      <c r="Q55" s="193"/>
      <c r="R55" s="193"/>
      <c r="S55" s="193"/>
      <c r="T55" s="193"/>
      <c r="U55" s="193"/>
      <c r="V55" s="193"/>
      <c r="W55" s="193"/>
      <c r="X55" s="193"/>
      <c r="Y55" s="13"/>
      <c r="Z55" s="13"/>
      <c r="AA55" s="37" t="s">
        <v>147</v>
      </c>
      <c r="AB55" s="53"/>
      <c r="AC55" s="53"/>
      <c r="AD55" s="53"/>
      <c r="AE55" s="53"/>
      <c r="AF55" s="53"/>
      <c r="AG55" s="53"/>
      <c r="AH55" s="53"/>
      <c r="AI55" s="53"/>
      <c r="AJ55" s="53"/>
      <c r="AK55" s="53"/>
      <c r="AL55" s="53"/>
      <c r="AM55" s="53"/>
      <c r="AN55" s="53"/>
      <c r="AO55" s="53"/>
      <c r="AP55" s="53"/>
      <c r="AQ55" s="13"/>
      <c r="AR55" s="13"/>
      <c r="AS55" s="13"/>
      <c r="AT55" s="13"/>
      <c r="AU55" s="13"/>
      <c r="AV55" s="13"/>
      <c r="AW55" s="13"/>
      <c r="AX55" s="13"/>
    </row>
    <row r="56" spans="1:50" ht="12" customHeight="1">
      <c r="B56" s="13"/>
      <c r="C56" s="193"/>
      <c r="D56" s="193"/>
      <c r="E56" s="193"/>
      <c r="F56" s="193"/>
      <c r="G56" s="193"/>
      <c r="H56" s="193"/>
      <c r="I56" s="193"/>
      <c r="J56" s="193"/>
      <c r="K56" s="193"/>
      <c r="L56" s="193"/>
      <c r="M56" s="193"/>
      <c r="N56" s="193"/>
      <c r="O56" s="193"/>
      <c r="P56" s="193"/>
      <c r="Q56" s="193"/>
      <c r="R56" s="193"/>
      <c r="S56" s="193"/>
      <c r="T56" s="193"/>
      <c r="U56" s="193"/>
      <c r="V56" s="193"/>
      <c r="W56" s="193"/>
      <c r="X56" s="193"/>
      <c r="Y56" s="13"/>
      <c r="Z56" s="13"/>
      <c r="AA56" s="5" t="s">
        <v>225</v>
      </c>
      <c r="AB56" s="188" t="s">
        <v>12</v>
      </c>
      <c r="AC56" s="188"/>
      <c r="AD56" s="188"/>
      <c r="AE56" s="188"/>
      <c r="AF56" s="188"/>
      <c r="AG56" s="188"/>
      <c r="AH56" s="188"/>
      <c r="AI56" s="53"/>
      <c r="AJ56" s="53"/>
      <c r="AK56" s="53"/>
      <c r="AL56" s="53"/>
      <c r="AM56" s="53"/>
      <c r="AN56" s="330">
        <f>BA107</f>
        <v>0</v>
      </c>
      <c r="AO56" s="330"/>
      <c r="AP56" s="330"/>
      <c r="AQ56" s="13"/>
      <c r="AR56" s="268"/>
      <c r="AS56" s="268"/>
      <c r="AT56" s="268"/>
      <c r="AU56" s="55"/>
      <c r="AV56" s="268"/>
      <c r="AW56" s="268"/>
      <c r="AX56" s="268"/>
    </row>
    <row r="57" spans="1:50" ht="12" customHeight="1">
      <c r="A57" s="7"/>
      <c r="B57" s="7"/>
      <c r="C57" s="53"/>
      <c r="D57" s="53"/>
      <c r="E57" s="53"/>
      <c r="F57" s="53"/>
      <c r="G57" s="53"/>
      <c r="H57" s="53"/>
      <c r="I57" s="53"/>
      <c r="J57" s="53"/>
      <c r="K57" s="53"/>
      <c r="L57" s="53"/>
      <c r="M57" s="53"/>
      <c r="N57" s="53"/>
      <c r="O57" s="53"/>
      <c r="P57" s="53"/>
      <c r="Q57" s="53"/>
      <c r="R57" s="53"/>
      <c r="S57" s="53"/>
      <c r="T57" s="53"/>
      <c r="U57" s="53"/>
      <c r="V57" s="53"/>
      <c r="W57" s="53"/>
      <c r="X57" s="53"/>
      <c r="Y57" s="13"/>
      <c r="Z57" s="13"/>
      <c r="AA57" s="5" t="s">
        <v>225</v>
      </c>
      <c r="AB57" s="13" t="s">
        <v>25</v>
      </c>
      <c r="AC57" s="53"/>
      <c r="AD57" s="53"/>
      <c r="AE57" s="53"/>
      <c r="AF57" s="53"/>
      <c r="AG57" s="53"/>
      <c r="AH57" s="53"/>
      <c r="AI57" s="53"/>
      <c r="AJ57" s="53"/>
      <c r="AK57" s="87"/>
      <c r="AL57" s="87"/>
      <c r="AM57" s="87"/>
      <c r="AQ57" s="13"/>
      <c r="AR57" s="80"/>
      <c r="AS57" s="80"/>
      <c r="AT57" s="80"/>
      <c r="AU57" s="80"/>
      <c r="AV57" s="80"/>
      <c r="AW57" s="80"/>
      <c r="AX57" s="80"/>
    </row>
    <row r="58" spans="1:50" ht="12" customHeight="1">
      <c r="A58" s="24" t="s">
        <v>44</v>
      </c>
      <c r="B58" s="13"/>
      <c r="C58" s="193" t="s">
        <v>295</v>
      </c>
      <c r="D58" s="193"/>
      <c r="E58" s="193"/>
      <c r="F58" s="193"/>
      <c r="G58" s="193"/>
      <c r="H58" s="193"/>
      <c r="I58" s="193"/>
      <c r="J58" s="193"/>
      <c r="K58" s="193"/>
      <c r="L58" s="193"/>
      <c r="M58" s="193"/>
      <c r="N58" s="193"/>
      <c r="O58" s="193"/>
      <c r="P58" s="193"/>
      <c r="Q58" s="193"/>
      <c r="R58" s="193"/>
      <c r="S58" s="193"/>
      <c r="T58" s="193"/>
      <c r="U58" s="193"/>
      <c r="V58" s="193"/>
      <c r="W58" s="193"/>
      <c r="X58" s="193"/>
      <c r="Y58" s="13"/>
      <c r="Z58" s="13"/>
      <c r="AA58" s="5" t="s">
        <v>225</v>
      </c>
      <c r="AB58" s="188" t="s">
        <v>68</v>
      </c>
      <c r="AC58" s="188"/>
      <c r="AD58" s="188"/>
      <c r="AE58" s="188"/>
      <c r="AF58" s="188"/>
      <c r="AG58" s="188"/>
      <c r="AH58" s="188"/>
      <c r="AI58" s="188"/>
      <c r="AJ58" s="188"/>
      <c r="AK58" s="188"/>
      <c r="AL58" s="188"/>
      <c r="AM58" s="188"/>
      <c r="AN58" s="330">
        <f>BB107</f>
        <v>0</v>
      </c>
      <c r="AO58" s="330"/>
      <c r="AP58" s="330"/>
      <c r="AQ58" s="13"/>
      <c r="AR58" s="259"/>
      <c r="AS58" s="259"/>
      <c r="AT58" s="259"/>
      <c r="AU58" s="55"/>
      <c r="AV58" s="259"/>
      <c r="AW58" s="259"/>
      <c r="AX58" s="259"/>
    </row>
    <row r="59" spans="1:50" ht="12" customHeight="1">
      <c r="A59" s="24"/>
      <c r="B59" s="13"/>
      <c r="C59" s="193"/>
      <c r="D59" s="193"/>
      <c r="E59" s="193"/>
      <c r="F59" s="193"/>
      <c r="G59" s="193"/>
      <c r="H59" s="193"/>
      <c r="I59" s="193"/>
      <c r="J59" s="193"/>
      <c r="K59" s="193"/>
      <c r="L59" s="193"/>
      <c r="M59" s="193"/>
      <c r="N59" s="193"/>
      <c r="O59" s="193"/>
      <c r="P59" s="193"/>
      <c r="Q59" s="193"/>
      <c r="R59" s="193"/>
      <c r="S59" s="193"/>
      <c r="T59" s="193"/>
      <c r="U59" s="193"/>
      <c r="V59" s="193"/>
      <c r="W59" s="193"/>
      <c r="X59" s="193"/>
      <c r="Y59" s="13"/>
      <c r="Z59" s="13"/>
      <c r="AA59" s="13"/>
      <c r="AB59" s="188"/>
      <c r="AC59" s="188"/>
      <c r="AD59" s="188"/>
      <c r="AE59" s="188"/>
      <c r="AF59" s="188"/>
      <c r="AG59" s="188"/>
      <c r="AH59" s="188"/>
      <c r="AI59" s="188"/>
      <c r="AJ59" s="188"/>
      <c r="AK59" s="188"/>
      <c r="AL59" s="188"/>
      <c r="AM59" s="188"/>
      <c r="AN59" s="87"/>
      <c r="AO59" s="87"/>
      <c r="AP59" s="87"/>
      <c r="AQ59" s="13"/>
    </row>
    <row r="60" spans="1:50" ht="12" customHeight="1">
      <c r="A60" s="7"/>
      <c r="B60" s="7"/>
      <c r="C60" s="53"/>
      <c r="D60" s="53"/>
      <c r="E60" s="53"/>
      <c r="F60" s="53"/>
      <c r="G60" s="53"/>
      <c r="H60" s="53"/>
      <c r="I60" s="53"/>
      <c r="J60" s="53"/>
      <c r="K60" s="53"/>
      <c r="L60" s="53"/>
      <c r="M60" s="53"/>
      <c r="N60" s="53"/>
      <c r="O60" s="53"/>
      <c r="P60" s="53"/>
      <c r="Q60" s="53"/>
      <c r="R60" s="53"/>
      <c r="S60" s="53"/>
      <c r="T60" s="53"/>
      <c r="U60" s="53"/>
      <c r="V60" s="53"/>
      <c r="W60" s="53"/>
      <c r="X60" s="53"/>
      <c r="Y60" s="13"/>
      <c r="Z60" s="13"/>
      <c r="AA60" s="37" t="s">
        <v>13</v>
      </c>
      <c r="AB60" s="13"/>
      <c r="AC60" s="13"/>
      <c r="AD60" s="13"/>
      <c r="AE60" s="13"/>
      <c r="AF60" s="13"/>
      <c r="AG60" s="13"/>
      <c r="AH60" s="13"/>
      <c r="AI60" s="13"/>
      <c r="AJ60" s="13"/>
      <c r="AK60" s="13"/>
      <c r="AL60" s="13"/>
      <c r="AM60" s="13"/>
      <c r="AN60" s="57"/>
      <c r="AO60" s="57"/>
      <c r="AP60" s="57"/>
      <c r="AQ60" s="13"/>
      <c r="AR60" s="55"/>
      <c r="AS60" s="55"/>
      <c r="AT60" s="55"/>
      <c r="AU60" s="55"/>
      <c r="AV60" s="55"/>
      <c r="AW60" s="55"/>
      <c r="AX60" s="55"/>
    </row>
    <row r="61" spans="1:50" ht="12" customHeight="1">
      <c r="A61" s="24" t="s">
        <v>46</v>
      </c>
      <c r="B61" s="13"/>
      <c r="C61" s="37" t="s">
        <v>205</v>
      </c>
      <c r="D61" s="13"/>
      <c r="E61" s="13"/>
      <c r="F61" s="13"/>
      <c r="G61" s="13"/>
      <c r="H61" s="13"/>
      <c r="I61" s="13"/>
      <c r="J61" s="13"/>
      <c r="K61" s="13"/>
      <c r="L61" s="13"/>
      <c r="M61" s="13"/>
      <c r="N61" s="13"/>
      <c r="O61" s="13"/>
      <c r="P61" s="13"/>
      <c r="Q61" s="13"/>
      <c r="R61" s="13"/>
      <c r="S61" s="13"/>
      <c r="T61" s="13"/>
      <c r="U61" s="13"/>
      <c r="V61" s="13"/>
      <c r="W61" s="13"/>
      <c r="X61" s="13"/>
      <c r="Y61" s="13"/>
      <c r="Z61" s="13"/>
      <c r="AA61" s="5" t="s">
        <v>225</v>
      </c>
      <c r="AB61" s="188" t="s">
        <v>223</v>
      </c>
      <c r="AC61" s="188"/>
      <c r="AD61" s="188"/>
      <c r="AE61" s="188"/>
      <c r="AF61" s="188"/>
      <c r="AG61" s="188"/>
      <c r="AH61" s="188"/>
      <c r="AI61" s="188"/>
      <c r="AJ61" s="188"/>
      <c r="AK61" s="188"/>
      <c r="AL61" s="188"/>
      <c r="AM61" s="188"/>
      <c r="AN61" s="62"/>
      <c r="AO61" s="62"/>
      <c r="AP61" s="62"/>
      <c r="AQ61" s="13"/>
      <c r="AR61" s="80"/>
      <c r="AS61" s="80"/>
      <c r="AT61" s="80"/>
      <c r="AU61" s="80"/>
      <c r="AV61" s="80"/>
      <c r="AW61" s="80"/>
      <c r="AX61" s="80"/>
    </row>
    <row r="62" spans="1:50" ht="12" customHeight="1">
      <c r="A62" s="188" t="s">
        <v>310</v>
      </c>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3"/>
      <c r="Z62" s="13"/>
      <c r="AA62" s="5"/>
      <c r="AB62" s="188"/>
      <c r="AC62" s="188"/>
      <c r="AD62" s="188"/>
      <c r="AE62" s="188"/>
      <c r="AF62" s="188"/>
      <c r="AG62" s="188"/>
      <c r="AH62" s="188"/>
      <c r="AI62" s="188"/>
      <c r="AJ62" s="188"/>
      <c r="AK62" s="188"/>
      <c r="AL62" s="188"/>
      <c r="AM62" s="188"/>
      <c r="AN62" s="329">
        <f>BC107</f>
        <v>0</v>
      </c>
      <c r="AO62" s="329"/>
      <c r="AP62" s="329"/>
      <c r="AR62" s="268"/>
      <c r="AS62" s="268"/>
      <c r="AT62" s="268"/>
      <c r="AU62" s="55"/>
      <c r="AV62" s="268"/>
      <c r="AW62" s="268"/>
      <c r="AX62" s="268"/>
    </row>
    <row r="63" spans="1:50" ht="12" customHeight="1">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3"/>
      <c r="Z63" s="13"/>
      <c r="AA63" s="37" t="s">
        <v>14</v>
      </c>
      <c r="AB63" s="13"/>
      <c r="AC63" s="13"/>
      <c r="AD63" s="13"/>
      <c r="AE63" s="13"/>
      <c r="AF63" s="13"/>
      <c r="AG63" s="13"/>
      <c r="AH63" s="13"/>
      <c r="AI63" s="13"/>
      <c r="AJ63" s="13"/>
      <c r="AK63" s="13"/>
      <c r="AL63" s="13"/>
      <c r="AM63" s="13"/>
      <c r="AN63" s="57"/>
      <c r="AO63" s="57"/>
      <c r="AP63" s="57"/>
      <c r="AQ63" s="13"/>
      <c r="AR63" s="55"/>
      <c r="AS63" s="55"/>
      <c r="AT63" s="55"/>
      <c r="AU63" s="55"/>
      <c r="AV63" s="55"/>
      <c r="AW63" s="55"/>
      <c r="AX63" s="55"/>
    </row>
    <row r="64" spans="1:50" ht="12"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13"/>
      <c r="Z64" s="13"/>
      <c r="AA64" s="5" t="s">
        <v>225</v>
      </c>
      <c r="AB64" s="13" t="s">
        <v>15</v>
      </c>
      <c r="AC64" s="53"/>
      <c r="AD64" s="53"/>
      <c r="AE64" s="53"/>
      <c r="AF64" s="53"/>
      <c r="AG64" s="53"/>
      <c r="AH64" s="53"/>
      <c r="AI64" s="54"/>
      <c r="AJ64" s="53"/>
      <c r="AK64" s="53"/>
      <c r="AL64" s="53"/>
      <c r="AM64" s="13"/>
      <c r="AO64" s="87"/>
      <c r="AP64" s="87"/>
      <c r="AQ64" s="13"/>
      <c r="AR64" s="80"/>
      <c r="AS64" s="80"/>
      <c r="AT64" s="80"/>
      <c r="AU64" s="80"/>
      <c r="AV64" s="80"/>
      <c r="AW64" s="80"/>
      <c r="AX64" s="80"/>
    </row>
    <row r="65" spans="1:52" ht="12" customHeight="1">
      <c r="A65" s="37" t="s">
        <v>146</v>
      </c>
      <c r="B65" s="13"/>
      <c r="C65" s="37" t="s">
        <v>458</v>
      </c>
      <c r="D65" s="37"/>
      <c r="E65" s="37"/>
      <c r="F65" s="37"/>
      <c r="G65" s="37"/>
      <c r="H65" s="37"/>
      <c r="I65" s="37"/>
      <c r="J65" s="37"/>
      <c r="K65" s="37"/>
      <c r="L65" s="37"/>
      <c r="M65" s="37"/>
      <c r="N65" s="37"/>
      <c r="O65" s="37"/>
      <c r="P65" s="37"/>
      <c r="Q65" s="37"/>
      <c r="R65" s="37"/>
      <c r="S65" s="37"/>
      <c r="T65" s="37"/>
      <c r="U65" s="37"/>
      <c r="V65" s="37"/>
      <c r="W65" s="37"/>
      <c r="X65" s="37"/>
      <c r="Y65" s="13"/>
      <c r="Z65" s="13"/>
      <c r="AA65" s="5" t="s">
        <v>225</v>
      </c>
      <c r="AB65" s="13" t="s">
        <v>151</v>
      </c>
      <c r="AC65" s="53"/>
      <c r="AD65" s="53"/>
      <c r="AE65" s="53"/>
      <c r="AF65" s="53"/>
      <c r="AG65" s="53"/>
      <c r="AH65" s="53"/>
      <c r="AI65" s="53"/>
      <c r="AJ65" s="53"/>
      <c r="AK65" s="53"/>
      <c r="AL65" s="53"/>
      <c r="AM65" s="53"/>
      <c r="AN65" s="330">
        <f>BD107</f>
        <v>0</v>
      </c>
      <c r="AO65" s="330"/>
      <c r="AP65" s="330"/>
      <c r="AQ65" s="13"/>
      <c r="AR65" s="268"/>
      <c r="AS65" s="268"/>
      <c r="AT65" s="268"/>
      <c r="AU65" s="55"/>
      <c r="AV65" s="268"/>
      <c r="AW65" s="268"/>
      <c r="AX65" s="268"/>
    </row>
    <row r="66" spans="1:52" ht="12" customHeight="1">
      <c r="A66" s="12"/>
      <c r="B66" s="12"/>
      <c r="C66" s="12" t="s">
        <v>313</v>
      </c>
      <c r="D66" s="12"/>
      <c r="E66" s="12"/>
      <c r="F66" s="12"/>
      <c r="G66" s="12"/>
      <c r="H66" s="12"/>
      <c r="I66" s="12"/>
      <c r="J66" s="12"/>
      <c r="K66" s="12"/>
      <c r="L66" s="12"/>
      <c r="M66" s="12"/>
      <c r="N66" s="12"/>
      <c r="O66" s="12"/>
      <c r="P66" s="12"/>
      <c r="Q66" s="12"/>
      <c r="R66" s="12"/>
      <c r="S66" s="12"/>
      <c r="T66" s="12"/>
      <c r="U66" s="12"/>
      <c r="V66" s="12"/>
      <c r="W66" s="12"/>
      <c r="X66" s="12"/>
      <c r="Y66" s="13"/>
      <c r="Z66" s="13"/>
      <c r="AA66" s="5" t="s">
        <v>225</v>
      </c>
      <c r="AB66" s="188" t="s">
        <v>17</v>
      </c>
      <c r="AC66" s="188"/>
      <c r="AD66" s="188"/>
      <c r="AE66" s="188"/>
      <c r="AF66" s="188"/>
      <c r="AG66" s="188"/>
      <c r="AH66" s="188"/>
      <c r="AI66" s="188"/>
      <c r="AJ66" s="188"/>
      <c r="AK66" s="188"/>
      <c r="AL66" s="188"/>
      <c r="AM66" s="188"/>
      <c r="AQ66" s="13"/>
    </row>
    <row r="67" spans="1:52" ht="12" customHeight="1">
      <c r="A67" s="12"/>
      <c r="B67" s="12"/>
      <c r="C67" s="12" t="s">
        <v>314</v>
      </c>
      <c r="D67" s="12"/>
      <c r="E67" s="12"/>
      <c r="F67" s="12"/>
      <c r="G67" s="12"/>
      <c r="H67" s="12"/>
      <c r="I67" s="12"/>
      <c r="J67" s="12"/>
      <c r="K67" s="12"/>
      <c r="L67" s="12"/>
      <c r="M67" s="12"/>
      <c r="N67" s="12"/>
      <c r="O67" s="12"/>
      <c r="P67" s="12"/>
      <c r="Q67" s="12"/>
      <c r="R67" s="12"/>
      <c r="S67" s="12"/>
      <c r="T67" s="12"/>
      <c r="U67" s="12"/>
      <c r="V67" s="12"/>
      <c r="W67" s="12"/>
      <c r="X67" s="12"/>
      <c r="Y67" s="13"/>
      <c r="Z67" s="13"/>
      <c r="AB67" s="188"/>
      <c r="AC67" s="188"/>
      <c r="AD67" s="188"/>
      <c r="AE67" s="188"/>
      <c r="AF67" s="188"/>
      <c r="AG67" s="188"/>
      <c r="AH67" s="188"/>
      <c r="AI67" s="188"/>
      <c r="AJ67" s="188"/>
      <c r="AK67" s="188"/>
      <c r="AL67" s="188"/>
      <c r="AM67" s="188"/>
      <c r="AN67" s="330">
        <f>BE107</f>
        <v>0</v>
      </c>
      <c r="AO67" s="330"/>
      <c r="AP67" s="330"/>
      <c r="AQ67" s="13"/>
      <c r="AR67" s="268"/>
      <c r="AS67" s="268"/>
      <c r="AT67" s="268"/>
      <c r="AU67" s="80"/>
      <c r="AV67" s="268"/>
      <c r="AW67" s="268"/>
      <c r="AX67" s="268"/>
    </row>
    <row r="68" spans="1:52" ht="12" customHeight="1">
      <c r="A68" s="12"/>
      <c r="B68" s="12"/>
      <c r="C68" s="12" t="s">
        <v>340</v>
      </c>
      <c r="D68" s="12"/>
      <c r="E68" s="12"/>
      <c r="F68" s="12"/>
      <c r="G68" s="12"/>
      <c r="H68" s="12"/>
      <c r="I68" s="12"/>
      <c r="J68" s="12"/>
      <c r="K68" s="12"/>
      <c r="L68" s="12"/>
      <c r="M68" s="12"/>
      <c r="N68" s="12"/>
      <c r="O68" s="12"/>
      <c r="P68" s="12"/>
      <c r="Q68" s="12"/>
      <c r="R68" s="12"/>
      <c r="S68" s="12"/>
      <c r="T68" s="12"/>
      <c r="U68" s="12"/>
      <c r="V68" s="12"/>
      <c r="W68" s="12"/>
      <c r="X68" s="12"/>
      <c r="Y68" s="13"/>
      <c r="Z68" s="13"/>
      <c r="AA68" s="52"/>
      <c r="AB68" s="13"/>
      <c r="AC68" s="13"/>
      <c r="AD68" s="13"/>
      <c r="AE68" s="13"/>
      <c r="AF68" s="13"/>
      <c r="AG68" s="13"/>
      <c r="AH68" s="13"/>
      <c r="AI68" s="13"/>
      <c r="AJ68" s="13"/>
      <c r="AK68" s="13"/>
      <c r="AL68" s="13"/>
      <c r="AM68" s="13"/>
      <c r="AN68" s="62"/>
      <c r="AO68" s="62"/>
      <c r="AP68" s="62"/>
      <c r="AQ68" s="13"/>
      <c r="AR68" s="55"/>
      <c r="AS68" s="55"/>
      <c r="AT68" s="55"/>
      <c r="AU68" s="55"/>
      <c r="AV68" s="55"/>
      <c r="AW68" s="55"/>
      <c r="AX68" s="55"/>
    </row>
    <row r="69" spans="1:52" ht="12" customHeight="1">
      <c r="A69" s="12"/>
      <c r="B69" s="12"/>
      <c r="C69" s="12" t="s">
        <v>315</v>
      </c>
      <c r="D69" s="12"/>
      <c r="E69" s="12"/>
      <c r="F69" s="12"/>
      <c r="G69" s="12"/>
      <c r="H69" s="12"/>
      <c r="I69" s="12"/>
      <c r="J69" s="12"/>
      <c r="K69" s="12"/>
      <c r="L69" s="12"/>
      <c r="M69" s="12"/>
      <c r="N69" s="12"/>
      <c r="O69" s="12"/>
      <c r="P69" s="12"/>
      <c r="Q69" s="12"/>
      <c r="R69" s="12"/>
      <c r="S69" s="12"/>
      <c r="T69" s="12"/>
      <c r="U69" s="12"/>
      <c r="V69" s="12"/>
      <c r="W69" s="12"/>
      <c r="X69" s="12"/>
      <c r="Y69" s="13"/>
      <c r="Z69" s="13"/>
      <c r="AA69" s="13" t="s">
        <v>18</v>
      </c>
      <c r="AB69" s="13"/>
      <c r="AC69" s="13"/>
      <c r="AD69" s="13"/>
      <c r="AE69" s="13"/>
      <c r="AF69" s="13"/>
      <c r="AG69" s="13"/>
      <c r="AH69" s="13"/>
      <c r="AI69" s="13"/>
      <c r="AJ69" s="13"/>
      <c r="AK69" s="13"/>
      <c r="AL69" s="13"/>
      <c r="AM69" s="64"/>
      <c r="AN69" s="64"/>
      <c r="AO69" s="263" t="s">
        <v>10</v>
      </c>
      <c r="AP69" s="263"/>
      <c r="AQ69" s="13"/>
      <c r="AR69" s="264">
        <f>SUM(AR56:AT67)</f>
        <v>0</v>
      </c>
      <c r="AS69" s="264"/>
      <c r="AT69" s="264"/>
      <c r="AU69" s="90"/>
      <c r="AV69" s="90"/>
      <c r="AW69" s="90"/>
      <c r="AX69" s="90"/>
    </row>
    <row r="70" spans="1:52" ht="12" customHeight="1">
      <c r="A70" s="37"/>
      <c r="B70" s="13"/>
      <c r="C70" s="12" t="s">
        <v>333</v>
      </c>
      <c r="D70" s="12"/>
      <c r="E70" s="12"/>
      <c r="F70" s="12"/>
      <c r="G70" s="12"/>
      <c r="H70" s="12"/>
      <c r="I70" s="12"/>
      <c r="J70" s="12"/>
      <c r="K70" s="12"/>
      <c r="L70" s="12"/>
      <c r="M70" s="12"/>
      <c r="N70" s="12"/>
      <c r="O70" s="12"/>
      <c r="P70" s="12"/>
      <c r="Q70" s="12"/>
      <c r="R70" s="12"/>
      <c r="S70" s="12"/>
      <c r="T70" s="12"/>
      <c r="U70" s="12"/>
      <c r="V70" s="12"/>
      <c r="W70" s="12"/>
      <c r="X70" s="12"/>
      <c r="Y70" s="13"/>
      <c r="Z70" s="13"/>
      <c r="AA70" s="13" t="s">
        <v>202</v>
      </c>
      <c r="AB70" s="13"/>
      <c r="AC70" s="13"/>
      <c r="AD70" s="13"/>
      <c r="AE70" s="13"/>
      <c r="AF70" s="13"/>
      <c r="AG70" s="13"/>
      <c r="AH70" s="13"/>
      <c r="AI70" s="13"/>
      <c r="AJ70" s="13"/>
      <c r="AK70" s="13"/>
      <c r="AL70" s="13"/>
      <c r="AM70" s="64"/>
      <c r="AN70" s="64"/>
      <c r="AO70" s="263" t="s">
        <v>10</v>
      </c>
      <c r="AP70" s="263"/>
      <c r="AQ70" s="13"/>
      <c r="AR70" s="90"/>
      <c r="AS70" s="90"/>
      <c r="AT70" s="90"/>
      <c r="AU70" s="90"/>
      <c r="AV70" s="264">
        <f>SUM(AV56:AX67)</f>
        <v>0</v>
      </c>
      <c r="AW70" s="264"/>
      <c r="AX70" s="264"/>
    </row>
    <row r="71" spans="1:52" ht="12" customHeight="1">
      <c r="A71" s="37"/>
      <c r="B71" s="13"/>
      <c r="C71" s="88" t="s">
        <v>334</v>
      </c>
      <c r="D71" s="49"/>
      <c r="E71" s="36"/>
      <c r="F71" s="36"/>
      <c r="G71" s="36"/>
      <c r="H71" s="36"/>
      <c r="I71" s="36"/>
      <c r="J71" s="13"/>
      <c r="K71" s="13"/>
      <c r="L71" s="13"/>
      <c r="M71" s="13"/>
      <c r="N71" s="13"/>
      <c r="O71" s="13"/>
      <c r="P71" s="13"/>
      <c r="Q71" s="13"/>
      <c r="R71" s="13"/>
      <c r="S71" s="13"/>
      <c r="T71" s="13"/>
      <c r="U71" s="13"/>
      <c r="V71" s="13"/>
      <c r="W71" s="13"/>
      <c r="X71" s="13"/>
      <c r="Y71" s="13"/>
      <c r="Z71" s="13"/>
      <c r="AA71" s="13" t="s">
        <v>152</v>
      </c>
      <c r="AB71" s="13"/>
      <c r="AC71" s="13"/>
      <c r="AD71" s="13"/>
      <c r="AE71" s="13"/>
      <c r="AF71" s="13"/>
      <c r="AG71" s="13"/>
      <c r="AH71" s="13"/>
      <c r="AI71" s="13"/>
      <c r="AJ71" s="13"/>
      <c r="AK71" s="13"/>
      <c r="AL71" s="13"/>
      <c r="AM71" s="329">
        <f>SUM(AN56:AP67)</f>
        <v>0</v>
      </c>
      <c r="AN71" s="331"/>
      <c r="AO71" s="331"/>
      <c r="AP71" s="331"/>
      <c r="AQ71" s="13"/>
      <c r="AR71" s="264">
        <f>SUM(AR69,AV70)</f>
        <v>0</v>
      </c>
      <c r="AS71" s="264"/>
      <c r="AT71" s="264"/>
      <c r="AU71" s="264"/>
      <c r="AV71" s="264"/>
      <c r="AW71" s="264"/>
      <c r="AX71" s="264"/>
    </row>
    <row r="72" spans="1:52" ht="12" customHeight="1">
      <c r="A72" s="59"/>
      <c r="B72" s="59"/>
      <c r="C72" s="59"/>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1"/>
      <c r="AU72" s="61"/>
      <c r="AV72" s="61"/>
      <c r="AW72" s="61"/>
      <c r="AX72" s="61"/>
    </row>
    <row r="73" spans="1:52" s="1" customFormat="1" ht="6" customHeight="1">
      <c r="Y73" s="12"/>
      <c r="Z73" s="12"/>
    </row>
    <row r="74" spans="1:52" ht="12" customHeight="1">
      <c r="A74" s="204"/>
      <c r="B74" s="204"/>
      <c r="C74" s="204"/>
      <c r="D74" s="192" t="s">
        <v>328</v>
      </c>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6"/>
      <c r="AU74" s="196"/>
      <c r="AV74" s="196"/>
      <c r="AW74" s="196"/>
      <c r="AX74" s="196"/>
    </row>
    <row r="75" spans="1:52" ht="8.25" customHeight="1">
      <c r="A75" s="59"/>
      <c r="B75" s="59"/>
      <c r="C75" s="59"/>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1"/>
      <c r="AU75" s="61"/>
      <c r="AV75" s="61"/>
      <c r="AW75" s="61"/>
      <c r="AX75" s="61"/>
    </row>
    <row r="76" spans="1:52" ht="12" customHeight="1">
      <c r="A76" s="37" t="s">
        <v>21</v>
      </c>
      <c r="B76" s="13"/>
      <c r="C76" s="37" t="s">
        <v>153</v>
      </c>
      <c r="D76" s="13"/>
      <c r="E76" s="13"/>
      <c r="F76" s="13"/>
      <c r="G76" s="13"/>
      <c r="H76" s="13"/>
      <c r="I76" s="13"/>
      <c r="J76" s="13"/>
      <c r="K76" s="13"/>
      <c r="L76" s="13"/>
      <c r="M76" s="13"/>
      <c r="N76" s="13"/>
      <c r="O76" s="13"/>
      <c r="P76" s="13"/>
      <c r="Q76" s="13"/>
      <c r="R76" s="13"/>
      <c r="S76" s="13"/>
      <c r="T76" s="13"/>
      <c r="U76" s="13"/>
      <c r="V76" s="13"/>
      <c r="W76" s="13"/>
      <c r="X76" s="13"/>
      <c r="Y76" s="13"/>
      <c r="Z76" s="13"/>
      <c r="AA76" s="19" t="s">
        <v>148</v>
      </c>
      <c r="AB76" s="12"/>
      <c r="AC76" s="12"/>
      <c r="AD76" s="12"/>
      <c r="AE76" s="12"/>
      <c r="AF76" s="12"/>
      <c r="AG76" s="12"/>
      <c r="AH76" s="12"/>
      <c r="AI76" s="12"/>
      <c r="AJ76" s="12"/>
      <c r="AK76" s="12"/>
      <c r="AL76" s="12"/>
      <c r="AM76" s="12"/>
      <c r="AN76" s="12"/>
      <c r="AO76" s="12"/>
      <c r="AP76" s="12"/>
      <c r="AQ76" s="12"/>
      <c r="AR76" s="12"/>
      <c r="AS76" s="12"/>
      <c r="AT76" s="260"/>
      <c r="AU76" s="260"/>
      <c r="AV76" s="13"/>
      <c r="AW76" s="260"/>
      <c r="AX76" s="260"/>
      <c r="AY76" s="13"/>
      <c r="AZ76" s="13"/>
    </row>
    <row r="77" spans="1:52" ht="12" customHeight="1">
      <c r="A77" s="186" t="s">
        <v>497</v>
      </c>
      <c r="B77" s="186"/>
      <c r="C77" s="186"/>
      <c r="D77" s="186"/>
      <c r="E77" s="186"/>
      <c r="F77" s="186"/>
      <c r="G77" s="186"/>
      <c r="H77" s="186"/>
      <c r="I77" s="186"/>
      <c r="J77" s="186"/>
      <c r="K77" s="186"/>
      <c r="L77" s="186"/>
      <c r="M77" s="186"/>
      <c r="N77" s="186"/>
      <c r="O77" s="186"/>
      <c r="P77" s="186"/>
      <c r="Q77" s="186"/>
      <c r="R77" s="186"/>
      <c r="S77" s="186"/>
      <c r="T77" s="186"/>
      <c r="U77" s="186"/>
      <c r="V77" s="186"/>
      <c r="W77" s="186"/>
      <c r="X77" s="256"/>
      <c r="Y77" s="256"/>
      <c r="Z77" s="13"/>
      <c r="AA77" s="5" t="s">
        <v>225</v>
      </c>
      <c r="AB77" s="332" t="s">
        <v>319</v>
      </c>
      <c r="AC77" s="332"/>
      <c r="AD77" s="332"/>
      <c r="AE77" s="332"/>
      <c r="AF77" s="332"/>
      <c r="AG77" s="332"/>
      <c r="AH77" s="332"/>
      <c r="AI77" s="332"/>
      <c r="AJ77" s="332"/>
      <c r="AK77" s="332"/>
      <c r="AL77" s="332"/>
      <c r="AM77" s="332"/>
      <c r="AN77" s="332"/>
      <c r="AO77" s="332"/>
      <c r="AP77" s="332"/>
      <c r="AQ77" s="332"/>
      <c r="AR77" s="332"/>
      <c r="AS77" s="12"/>
      <c r="AT77" s="12"/>
      <c r="AU77" s="12"/>
      <c r="AV77" s="12"/>
      <c r="AW77" s="12"/>
      <c r="AX77" s="12"/>
      <c r="AY77" s="13"/>
      <c r="AZ77" s="13"/>
    </row>
    <row r="78" spans="1:52" ht="12" customHeight="1">
      <c r="A78" s="186"/>
      <c r="B78" s="186"/>
      <c r="C78" s="186"/>
      <c r="D78" s="186"/>
      <c r="E78" s="186"/>
      <c r="F78" s="186"/>
      <c r="G78" s="186"/>
      <c r="H78" s="186"/>
      <c r="I78" s="186"/>
      <c r="J78" s="186"/>
      <c r="K78" s="186"/>
      <c r="L78" s="186"/>
      <c r="M78" s="186"/>
      <c r="N78" s="186"/>
      <c r="O78" s="186"/>
      <c r="P78" s="186"/>
      <c r="Q78" s="186"/>
      <c r="R78" s="186"/>
      <c r="S78" s="186"/>
      <c r="T78" s="186"/>
      <c r="U78" s="186"/>
      <c r="V78" s="186"/>
      <c r="W78" s="186"/>
      <c r="X78" s="256"/>
      <c r="Y78" s="256"/>
      <c r="Z78" s="13"/>
      <c r="AA78" s="5"/>
      <c r="AB78" s="332"/>
      <c r="AC78" s="332"/>
      <c r="AD78" s="332"/>
      <c r="AE78" s="332"/>
      <c r="AF78" s="332"/>
      <c r="AG78" s="332"/>
      <c r="AH78" s="332"/>
      <c r="AI78" s="332"/>
      <c r="AJ78" s="332"/>
      <c r="AK78" s="332"/>
      <c r="AL78" s="332"/>
      <c r="AM78" s="332"/>
      <c r="AN78" s="332"/>
      <c r="AO78" s="332"/>
      <c r="AP78" s="332"/>
      <c r="AQ78" s="332"/>
      <c r="AR78" s="332"/>
      <c r="AS78" s="12"/>
      <c r="AT78" s="12"/>
      <c r="AU78" s="12"/>
      <c r="AV78" s="12"/>
      <c r="AW78" s="12"/>
      <c r="AX78" s="12"/>
      <c r="AY78" s="13"/>
      <c r="AZ78" s="13"/>
    </row>
    <row r="79" spans="1:52" ht="12" customHeight="1">
      <c r="A79" s="186"/>
      <c r="B79" s="186"/>
      <c r="C79" s="186"/>
      <c r="D79" s="186"/>
      <c r="E79" s="186"/>
      <c r="F79" s="186"/>
      <c r="G79" s="186"/>
      <c r="H79" s="186"/>
      <c r="I79" s="186"/>
      <c r="J79" s="186"/>
      <c r="K79" s="186"/>
      <c r="L79" s="186"/>
      <c r="M79" s="186"/>
      <c r="N79" s="186"/>
      <c r="O79" s="186"/>
      <c r="P79" s="186"/>
      <c r="Q79" s="186"/>
      <c r="R79" s="186"/>
      <c r="S79" s="186"/>
      <c r="T79" s="186"/>
      <c r="U79" s="186"/>
      <c r="V79" s="186"/>
      <c r="W79" s="186"/>
      <c r="X79" s="256"/>
      <c r="Y79" s="256"/>
      <c r="Z79" s="13"/>
      <c r="AA79" s="19" t="s">
        <v>48</v>
      </c>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3"/>
      <c r="AZ79" s="13"/>
    </row>
    <row r="80" spans="1:52" ht="12" customHeight="1">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256"/>
      <c r="Y80" s="256"/>
      <c r="Z80" s="13"/>
      <c r="AA80" s="5" t="s">
        <v>225</v>
      </c>
      <c r="AB80" s="234" t="s">
        <v>316</v>
      </c>
      <c r="AC80" s="234"/>
      <c r="AD80" s="234"/>
      <c r="AE80" s="234"/>
      <c r="AF80" s="234"/>
      <c r="AG80" s="234"/>
      <c r="AH80" s="234"/>
      <c r="AI80" s="234"/>
      <c r="AJ80" s="234"/>
      <c r="AK80" s="234"/>
      <c r="AL80" s="234"/>
      <c r="AM80" s="234"/>
      <c r="AN80" s="234"/>
      <c r="AO80" s="234"/>
      <c r="AP80" s="234"/>
      <c r="AQ80" s="234"/>
      <c r="AR80" s="234"/>
      <c r="AS80" s="12"/>
      <c r="AT80" s="12"/>
      <c r="AU80" s="12"/>
      <c r="AV80" s="12"/>
      <c r="AW80" s="12"/>
      <c r="AX80" s="12"/>
      <c r="AY80" s="13"/>
      <c r="AZ80" s="13"/>
    </row>
    <row r="81" spans="1:57" ht="12" customHeight="1">
      <c r="A81" s="98" t="s">
        <v>375</v>
      </c>
      <c r="Y81" s="12"/>
      <c r="Z81" s="12"/>
      <c r="AA81" s="12"/>
      <c r="AB81" s="234"/>
      <c r="AC81" s="234"/>
      <c r="AD81" s="234"/>
      <c r="AE81" s="234"/>
      <c r="AF81" s="234"/>
      <c r="AG81" s="234"/>
      <c r="AH81" s="234"/>
      <c r="AI81" s="234"/>
      <c r="AJ81" s="234"/>
      <c r="AK81" s="234"/>
      <c r="AL81" s="234"/>
      <c r="AM81" s="234"/>
      <c r="AN81" s="234"/>
      <c r="AO81" s="234"/>
      <c r="AP81" s="234"/>
      <c r="AQ81" s="234"/>
      <c r="AR81" s="234"/>
      <c r="AS81" s="12"/>
      <c r="AT81" s="12"/>
      <c r="AU81" s="12"/>
      <c r="AV81" s="12"/>
      <c r="AW81" s="12"/>
      <c r="AX81" s="12"/>
      <c r="AY81" s="13"/>
      <c r="AZ81" s="13"/>
      <c r="BA81" s="95" t="b">
        <f>IF(AZ88,0.06)</f>
        <v>0</v>
      </c>
      <c r="BB81" s="95" t="b">
        <f>IF(AZ88,0.18)</f>
        <v>0</v>
      </c>
      <c r="BC81" s="95" t="b">
        <f>IF(AZ88,0.21)</f>
        <v>0</v>
      </c>
      <c r="BD81" s="95" t="b">
        <f>IF(AZ88,0.45)</f>
        <v>0</v>
      </c>
      <c r="BE81" s="95" t="b">
        <f>IF(AZ88,0.1)</f>
        <v>0</v>
      </c>
    </row>
    <row r="82" spans="1:57" ht="12" customHeight="1">
      <c r="A82" s="5" t="s">
        <v>225</v>
      </c>
      <c r="B82" s="236" t="s">
        <v>376</v>
      </c>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8"/>
      <c r="AB82" s="234"/>
      <c r="AC82" s="234"/>
      <c r="AD82" s="234"/>
      <c r="AE82" s="234"/>
      <c r="AF82" s="234"/>
      <c r="AG82" s="234"/>
      <c r="AH82" s="234"/>
      <c r="AI82" s="234"/>
      <c r="AJ82" s="234"/>
      <c r="AK82" s="234"/>
      <c r="AL82" s="234"/>
      <c r="AM82" s="234"/>
      <c r="AN82" s="234"/>
      <c r="AO82" s="234"/>
      <c r="AP82" s="234"/>
      <c r="AQ82" s="234"/>
      <c r="AR82" s="234"/>
      <c r="AS82" s="12"/>
      <c r="AT82" s="12"/>
      <c r="AU82" s="12"/>
      <c r="AV82" s="12"/>
      <c r="AW82" s="12"/>
      <c r="AX82" s="12"/>
      <c r="AY82" s="13"/>
      <c r="AZ82" s="13"/>
      <c r="BA82" s="95" t="b">
        <f>IF(AZ89,0.1)</f>
        <v>0</v>
      </c>
      <c r="BB82" s="95" t="b">
        <f>IF(AZ89,0.2)</f>
        <v>0</v>
      </c>
      <c r="BC82" s="95" t="b">
        <f>IF(AZ89,0.23)</f>
        <v>0</v>
      </c>
      <c r="BD82" s="95" t="b">
        <f>IF(AZ89,0.37)</f>
        <v>0</v>
      </c>
      <c r="BE82" s="95" t="b">
        <f>IF(AZ89,0.1)</f>
        <v>0</v>
      </c>
    </row>
    <row r="83" spans="1:57" ht="12" customHeight="1">
      <c r="A83" s="5" t="s">
        <v>225</v>
      </c>
      <c r="B83" s="236" t="s">
        <v>377</v>
      </c>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9" t="s">
        <v>15</v>
      </c>
      <c r="AB83" s="71"/>
      <c r="AC83" s="71"/>
      <c r="AD83" s="71"/>
      <c r="AE83" s="71"/>
      <c r="AF83" s="71"/>
      <c r="AG83" s="71"/>
      <c r="AH83" s="71"/>
      <c r="AI83" s="71"/>
      <c r="AJ83" s="71"/>
      <c r="AK83" s="71"/>
      <c r="AL83" s="71"/>
      <c r="AM83" s="71"/>
      <c r="AN83" s="71"/>
      <c r="AO83" s="71"/>
      <c r="AP83" s="71"/>
      <c r="AQ83" s="71"/>
      <c r="AR83" s="71"/>
      <c r="AS83" s="12"/>
      <c r="AT83" s="12"/>
      <c r="AU83" s="12"/>
      <c r="AV83" s="12"/>
      <c r="AW83" s="12"/>
      <c r="AX83" s="12"/>
      <c r="BA83" s="95" t="b">
        <f>IF(AZ90,0.12)</f>
        <v>0</v>
      </c>
      <c r="BB83" s="95" t="b">
        <f>IF(AZ90,0.18)</f>
        <v>0</v>
      </c>
      <c r="BC83" s="95" t="b">
        <f>IF(AZ90,0.23)</f>
        <v>0</v>
      </c>
      <c r="BD83" s="95" t="b">
        <f>IF(AZ90,0.37)</f>
        <v>0</v>
      </c>
      <c r="BE83" s="95" t="b">
        <f>IF(AZ90,0.1)</f>
        <v>0</v>
      </c>
    </row>
    <row r="84" spans="1:57" ht="12" customHeight="1">
      <c r="A84" s="5" t="s">
        <v>225</v>
      </c>
      <c r="B84" s="236" t="s">
        <v>378</v>
      </c>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5" t="s">
        <v>225</v>
      </c>
      <c r="AB84" s="236" t="s">
        <v>380</v>
      </c>
      <c r="AC84" s="236"/>
      <c r="AD84" s="236"/>
      <c r="AE84" s="236"/>
      <c r="AF84" s="236"/>
      <c r="AG84" s="236"/>
      <c r="AH84" s="236"/>
      <c r="AI84" s="236"/>
      <c r="AJ84" s="236"/>
      <c r="AK84" s="236"/>
      <c r="AL84" s="236"/>
      <c r="AM84" s="236"/>
      <c r="AN84" s="236"/>
      <c r="AO84" s="236"/>
      <c r="AP84" s="236"/>
      <c r="AQ84" s="236"/>
      <c r="AR84" s="236"/>
      <c r="AS84" s="236"/>
      <c r="AT84" s="1"/>
      <c r="AU84" s="1"/>
      <c r="AV84" s="1"/>
      <c r="AW84" s="1"/>
      <c r="AX84" s="1"/>
      <c r="BA84" s="95" t="b">
        <f>IF(AZ91,0.06)</f>
        <v>0</v>
      </c>
      <c r="BB84" s="95" t="b">
        <f>IF(AZ91,0.2)</f>
        <v>0</v>
      </c>
      <c r="BC84" s="95" t="b">
        <f>IF(AZ91,0.23)</f>
        <v>0</v>
      </c>
      <c r="BD84" s="95" t="b">
        <f>IF(AZ91,0.41)</f>
        <v>0</v>
      </c>
      <c r="BE84" s="95" t="b">
        <f>IF(AZ91,0.1)</f>
        <v>0</v>
      </c>
    </row>
    <row r="85" spans="1:57" ht="12" customHeight="1">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
      <c r="AB85" s="236"/>
      <c r="AC85" s="236"/>
      <c r="AD85" s="236"/>
      <c r="AE85" s="236"/>
      <c r="AF85" s="236"/>
      <c r="AG85" s="236"/>
      <c r="AH85" s="236"/>
      <c r="AI85" s="236"/>
      <c r="AJ85" s="236"/>
      <c r="AK85" s="236"/>
      <c r="AL85" s="236"/>
      <c r="AM85" s="236"/>
      <c r="AN85" s="236"/>
      <c r="AO85" s="236"/>
      <c r="AP85" s="236"/>
      <c r="AQ85" s="236"/>
      <c r="AR85" s="236"/>
      <c r="AS85" s="236"/>
      <c r="AT85" s="12"/>
      <c r="AU85" s="12"/>
      <c r="AV85" s="12"/>
      <c r="AW85" s="12"/>
      <c r="AX85" s="12"/>
      <c r="BA85" s="95" t="b">
        <f>IF(AZ92,0.09)</f>
        <v>0</v>
      </c>
      <c r="BB85" s="95" t="b">
        <f>IF(AZ92,0.3)</f>
        <v>0</v>
      </c>
      <c r="BC85" s="95" t="b">
        <f>IF(AZ92,0.16)</f>
        <v>0</v>
      </c>
      <c r="BD85" s="95" t="b">
        <f>IF(AZ92,0.33)</f>
        <v>0</v>
      </c>
      <c r="BE85" s="95" t="b">
        <f>IF(AZ92,0.12)</f>
        <v>0</v>
      </c>
    </row>
    <row r="86" spans="1:57" ht="12" customHeight="1">
      <c r="A86" s="52" t="s">
        <v>12</v>
      </c>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
      <c r="AB86" s="236"/>
      <c r="AC86" s="236"/>
      <c r="AD86" s="236"/>
      <c r="AE86" s="236"/>
      <c r="AF86" s="236"/>
      <c r="AG86" s="236"/>
      <c r="AH86" s="236"/>
      <c r="AI86" s="236"/>
      <c r="AJ86" s="236"/>
      <c r="AK86" s="236"/>
      <c r="AL86" s="236"/>
      <c r="AM86" s="236"/>
      <c r="AN86" s="236"/>
      <c r="AO86" s="236"/>
      <c r="AP86" s="236"/>
      <c r="AQ86" s="236"/>
      <c r="AR86" s="236"/>
      <c r="AS86" s="236"/>
      <c r="AT86" s="12"/>
      <c r="AU86" s="12"/>
      <c r="AV86" s="12"/>
      <c r="AW86" s="12"/>
      <c r="AX86" s="12"/>
      <c r="BA86" s="95" t="b">
        <f>IF(AZ93,0.08)</f>
        <v>0</v>
      </c>
      <c r="BB86" s="95" t="b">
        <f>IF(AZ93,0.22)</f>
        <v>0</v>
      </c>
      <c r="BC86" s="95" t="b">
        <f>IF(AZ93,0.23)</f>
        <v>0</v>
      </c>
      <c r="BD86" s="95" t="b">
        <f>IF(AZ93,0.37)</f>
        <v>0</v>
      </c>
      <c r="BE86" s="95" t="b">
        <f>IF(AZ93,0.1)</f>
        <v>0</v>
      </c>
    </row>
    <row r="87" spans="1:57" ht="12" customHeight="1">
      <c r="A87" s="5" t="s">
        <v>225</v>
      </c>
      <c r="B87" s="189" t="s">
        <v>335</v>
      </c>
      <c r="C87" s="189"/>
      <c r="D87" s="189"/>
      <c r="E87" s="189"/>
      <c r="F87" s="189"/>
      <c r="G87" s="189"/>
      <c r="H87" s="189"/>
      <c r="I87" s="189"/>
      <c r="J87" s="189"/>
      <c r="K87" s="189"/>
      <c r="L87" s="189"/>
      <c r="M87" s="189"/>
      <c r="N87" s="189"/>
      <c r="O87" s="189"/>
      <c r="P87" s="189"/>
      <c r="Q87" s="189"/>
      <c r="R87" s="189"/>
      <c r="S87" s="189"/>
      <c r="T87" s="189"/>
      <c r="U87" s="189"/>
      <c r="V87" s="189"/>
      <c r="W87" s="189"/>
      <c r="X87" s="189"/>
      <c r="Y87" s="13"/>
      <c r="Z87" s="13"/>
      <c r="AA87" s="1"/>
      <c r="AB87" s="248"/>
      <c r="AC87" s="248"/>
      <c r="AD87" s="248"/>
      <c r="AE87" s="248"/>
      <c r="AF87" s="248"/>
      <c r="AG87" s="248"/>
      <c r="AH87" s="248"/>
      <c r="AI87" s="248"/>
      <c r="AJ87" s="248"/>
      <c r="AK87" s="248"/>
      <c r="AL87" s="248"/>
      <c r="AM87" s="248"/>
      <c r="AN87" s="248"/>
      <c r="AO87" s="248"/>
      <c r="AP87" s="248"/>
      <c r="AQ87" s="248"/>
      <c r="AR87" s="248"/>
      <c r="AS87" s="248"/>
      <c r="AT87" s="1"/>
      <c r="AU87" s="1"/>
      <c r="AV87" s="1"/>
      <c r="AW87" s="1"/>
      <c r="AX87" s="1"/>
      <c r="BA87" s="95"/>
      <c r="BB87" s="95"/>
      <c r="BC87" s="95"/>
      <c r="BD87" s="95"/>
      <c r="BE87" s="95"/>
    </row>
    <row r="88" spans="1:57" ht="12" customHeight="1">
      <c r="A88" s="13"/>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3"/>
      <c r="Z88" s="13"/>
      <c r="AA88" s="5" t="s">
        <v>225</v>
      </c>
      <c r="AB88" s="236" t="s">
        <v>381</v>
      </c>
      <c r="AC88" s="248"/>
      <c r="AD88" s="248"/>
      <c r="AE88" s="248"/>
      <c r="AF88" s="248"/>
      <c r="AG88" s="248"/>
      <c r="AH88" s="248"/>
      <c r="AI88" s="248"/>
      <c r="AJ88" s="248"/>
      <c r="AK88" s="248"/>
      <c r="AL88" s="248"/>
      <c r="AM88" s="248"/>
      <c r="AN88" s="248"/>
      <c r="AO88" s="248"/>
      <c r="AP88" s="248"/>
      <c r="AQ88" s="248"/>
      <c r="AR88" s="248"/>
      <c r="AS88" s="248"/>
      <c r="AT88" s="1"/>
      <c r="AU88" s="1"/>
      <c r="AV88" s="1"/>
      <c r="AW88" s="1"/>
      <c r="AX88" s="1"/>
      <c r="AZ88" s="94" t="b">
        <v>0</v>
      </c>
      <c r="BA88" s="95">
        <f>SUM(BA81:BA86)</f>
        <v>0</v>
      </c>
      <c r="BB88" s="95">
        <f>SUM(BB81:BB86)</f>
        <v>0</v>
      </c>
      <c r="BC88" s="95">
        <f>SUM(BC81:BC86)</f>
        <v>0</v>
      </c>
      <c r="BD88" s="95">
        <f>SUM(BD81:BD86)</f>
        <v>0</v>
      </c>
      <c r="BE88" s="95">
        <f>SUM(BE81:BE86)</f>
        <v>0</v>
      </c>
    </row>
    <row r="89" spans="1:57" ht="12" customHeight="1">
      <c r="A89" s="13"/>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3"/>
      <c r="Z89" s="13"/>
      <c r="AA89" s="60"/>
      <c r="AB89" s="248"/>
      <c r="AC89" s="248"/>
      <c r="AD89" s="248"/>
      <c r="AE89" s="248"/>
      <c r="AF89" s="248"/>
      <c r="AG89" s="248"/>
      <c r="AH89" s="248"/>
      <c r="AI89" s="248"/>
      <c r="AJ89" s="248"/>
      <c r="AK89" s="248"/>
      <c r="AL89" s="248"/>
      <c r="AM89" s="248"/>
      <c r="AN89" s="248"/>
      <c r="AO89" s="248"/>
      <c r="AP89" s="248"/>
      <c r="AQ89" s="248"/>
      <c r="AR89" s="248"/>
      <c r="AS89" s="248"/>
      <c r="AT89" s="1"/>
      <c r="AU89" s="1"/>
      <c r="AV89" s="1"/>
      <c r="AW89" s="1"/>
      <c r="AX89" s="1"/>
      <c r="AZ89" s="94" t="b">
        <v>0</v>
      </c>
      <c r="BA89" s="96"/>
      <c r="BB89" s="96"/>
      <c r="BC89" s="96"/>
      <c r="BD89" s="96"/>
      <c r="BE89" s="96"/>
    </row>
    <row r="90" spans="1:57" ht="12" customHeight="1">
      <c r="A90" s="65" t="s">
        <v>148</v>
      </c>
      <c r="Y90" s="13"/>
      <c r="Z90" s="13"/>
      <c r="AA90" s="1"/>
      <c r="AB90" s="248"/>
      <c r="AC90" s="248"/>
      <c r="AD90" s="248"/>
      <c r="AE90" s="248"/>
      <c r="AF90" s="248"/>
      <c r="AG90" s="248"/>
      <c r="AH90" s="248"/>
      <c r="AI90" s="248"/>
      <c r="AJ90" s="248"/>
      <c r="AK90" s="248"/>
      <c r="AL90" s="248"/>
      <c r="AM90" s="248"/>
      <c r="AN90" s="248"/>
      <c r="AO90" s="248"/>
      <c r="AP90" s="248"/>
      <c r="AQ90" s="248"/>
      <c r="AR90" s="248"/>
      <c r="AS90" s="248"/>
      <c r="AT90" s="12"/>
      <c r="AU90" s="12"/>
      <c r="AV90" s="12"/>
      <c r="AW90" s="12"/>
      <c r="AX90" s="12"/>
      <c r="AZ90" s="94" t="b">
        <v>0</v>
      </c>
      <c r="BA90" s="96">
        <f>IF(AND(BA81=0.06,BA82=0.1),0,BA81+BA82+BA83+BA84+BA85+BA86)</f>
        <v>0</v>
      </c>
      <c r="BB90" s="96">
        <f>IF(AND(BB81=0.18,BB82=0.2),0,BB81+BB82+BB83+BB84+BB85+BB86)</f>
        <v>0</v>
      </c>
      <c r="BC90" s="96">
        <f>IF(AND(BC81=0.21,BC82=0.23),0,BC81+BC82+BC83+BC84+BC85+BC86)</f>
        <v>0</v>
      </c>
      <c r="BD90" s="96">
        <f>IF(AND(BD81=0.45,BD82=0.37),0,BD81+BD82+BD83+BD84+BD85+BD86)</f>
        <v>0</v>
      </c>
      <c r="BE90" s="96">
        <f>IF(AND(BE81=0.1,BE82=0.1),0,BE81+BE82+BE83+BE84+BE85+BE86)</f>
        <v>0</v>
      </c>
    </row>
    <row r="91" spans="1:57" ht="12" customHeight="1">
      <c r="A91" s="5" t="s">
        <v>225</v>
      </c>
      <c r="B91" s="189" t="s">
        <v>336</v>
      </c>
      <c r="C91" s="189"/>
      <c r="D91" s="189"/>
      <c r="E91" s="189"/>
      <c r="F91" s="189"/>
      <c r="G91" s="189"/>
      <c r="H91" s="189"/>
      <c r="I91" s="189"/>
      <c r="J91" s="189"/>
      <c r="K91" s="189"/>
      <c r="L91" s="189"/>
      <c r="M91" s="189"/>
      <c r="N91" s="189"/>
      <c r="O91" s="189"/>
      <c r="P91" s="189"/>
      <c r="Q91" s="189"/>
      <c r="R91" s="189"/>
      <c r="S91" s="189"/>
      <c r="T91" s="189"/>
      <c r="U91" s="189"/>
      <c r="V91" s="189"/>
      <c r="W91" s="189"/>
      <c r="X91" s="189"/>
      <c r="Y91" s="13"/>
      <c r="Z91" s="13"/>
      <c r="AA91" s="12"/>
      <c r="AB91" s="248"/>
      <c r="AC91" s="248"/>
      <c r="AD91" s="248"/>
      <c r="AE91" s="248"/>
      <c r="AF91" s="248"/>
      <c r="AG91" s="248"/>
      <c r="AH91" s="248"/>
      <c r="AI91" s="248"/>
      <c r="AJ91" s="248"/>
      <c r="AK91" s="248"/>
      <c r="AL91" s="248"/>
      <c r="AM91" s="248"/>
      <c r="AN91" s="248"/>
      <c r="AO91" s="248"/>
      <c r="AP91" s="248"/>
      <c r="AQ91" s="248"/>
      <c r="AR91" s="248"/>
      <c r="AS91" s="248"/>
      <c r="AT91" s="12"/>
      <c r="AU91" s="12"/>
      <c r="AV91" s="12"/>
      <c r="AW91" s="12"/>
      <c r="AX91" s="12"/>
      <c r="AZ91" s="94" t="b">
        <v>0</v>
      </c>
      <c r="BA91" s="96">
        <f>IF(AND(BA81=0.06,BA83=0.12),0,BA81+BA82+BA83+BA84+BA85+BA86)</f>
        <v>0</v>
      </c>
      <c r="BB91" s="96">
        <f>IF(AND(BB81=0.18,BB83=0.18),0,BB81+BB82+BB83+BB84+BB85+BB86)</f>
        <v>0</v>
      </c>
      <c r="BC91" s="96">
        <f>IF(AND(BC81=0.21,BC83=0.23),0,BC81+BC82+BC83+BC84+BC85+BC86)</f>
        <v>0</v>
      </c>
      <c r="BD91" s="96">
        <f>IF(AND(BD81=0.45,BD83=0.37),0,BD81+BD82+BD83+BD84+BD85+BD86)</f>
        <v>0</v>
      </c>
      <c r="BE91" s="96">
        <f>IF(AND(BE81=0.1,BE83=0.1),0,BE81+BE82+BE83+BE84+BE85+BE86)</f>
        <v>0</v>
      </c>
    </row>
    <row r="92" spans="1:57" ht="12" customHeight="1">
      <c r="A92" s="13"/>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3"/>
      <c r="Z92" s="13"/>
      <c r="AA92" s="1"/>
      <c r="AB92" s="248"/>
      <c r="AC92" s="248"/>
      <c r="AD92" s="248"/>
      <c r="AE92" s="248"/>
      <c r="AF92" s="248"/>
      <c r="AG92" s="248"/>
      <c r="AH92" s="248"/>
      <c r="AI92" s="248"/>
      <c r="AJ92" s="248"/>
      <c r="AK92" s="248"/>
      <c r="AL92" s="248"/>
      <c r="AM92" s="248"/>
      <c r="AN92" s="248"/>
      <c r="AO92" s="248"/>
      <c r="AP92" s="248"/>
      <c r="AQ92" s="248"/>
      <c r="AR92" s="248"/>
      <c r="AS92" s="248"/>
      <c r="AT92" s="12"/>
      <c r="AU92" s="12"/>
      <c r="AV92" s="12"/>
      <c r="AW92" s="12"/>
      <c r="AX92" s="12"/>
      <c r="AZ92" s="94" t="b">
        <v>0</v>
      </c>
      <c r="BA92" s="96">
        <f>IF(AND(BA81=0.06,BA84=0.06),0,BA81+BA82+BA83+BA84+BA85+BA86)</f>
        <v>0</v>
      </c>
      <c r="BB92" s="96">
        <f>IF(AND(BB81=0.18,BB84=0.2),0,BB81+BB82+BB83+BB84+BB85+BB86)</f>
        <v>0</v>
      </c>
      <c r="BC92" s="96">
        <f>IF(AND(BC81=0.21,BC84=0.23),0,BC81+BC82+BC83+BC84+BC85+BC86)</f>
        <v>0</v>
      </c>
      <c r="BD92" s="96">
        <f>IF(AND(BD81=0.45,BD84=0.41),0,BD81+BD82+BD83+BD84+BD85+BD86)</f>
        <v>0</v>
      </c>
      <c r="BE92" s="96">
        <f>IF(AND(BE81=0.1,BE84=0.1),0,BE81+BE82+BE83+BE84+BE85+BE86)</f>
        <v>0</v>
      </c>
    </row>
    <row r="93" spans="1:57" ht="12" customHeight="1">
      <c r="A93" s="13"/>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3"/>
      <c r="Z93" s="13"/>
      <c r="AA93" s="5" t="s">
        <v>225</v>
      </c>
      <c r="AB93" s="234" t="s">
        <v>319</v>
      </c>
      <c r="AC93" s="234"/>
      <c r="AD93" s="234"/>
      <c r="AE93" s="234"/>
      <c r="AF93" s="234"/>
      <c r="AG93" s="234"/>
      <c r="AH93" s="234"/>
      <c r="AI93" s="234"/>
      <c r="AJ93" s="234"/>
      <c r="AK93" s="234"/>
      <c r="AL93" s="234"/>
      <c r="AM93" s="234"/>
      <c r="AN93" s="234"/>
      <c r="AO93" s="234"/>
      <c r="AP93" s="234"/>
      <c r="AQ93" s="234"/>
      <c r="AR93" s="234"/>
      <c r="AS93" s="12"/>
      <c r="AT93" s="12"/>
      <c r="AU93" s="12"/>
      <c r="AV93" s="12"/>
      <c r="AW93" s="12"/>
      <c r="AX93" s="12"/>
      <c r="AZ93" s="94" t="b">
        <v>0</v>
      </c>
      <c r="BA93" s="96">
        <f>IF(AND(BA81=0.06,BA85=0.09),0,BA81+BA82+BA83+BA84+BA85+BA86)</f>
        <v>0</v>
      </c>
      <c r="BB93" s="96">
        <f>IF(AND(BB81=0.18,BB85=0.3),0,BB81+BB82+BB83+BB84+BB85+BB86)</f>
        <v>0</v>
      </c>
      <c r="BC93" s="96">
        <f>IF(AND(BC81=0.21,BC85=0.16),0,BC81+BC82+BC83+BC84+BC85+BC86)</f>
        <v>0</v>
      </c>
      <c r="BD93" s="96">
        <f>IF(AND(BD81=0.45,BD85=0.33),0,BD81+BD82+BD83+BD84+BD85+BD86)</f>
        <v>0</v>
      </c>
      <c r="BE93" s="96">
        <f>IF(AND(BE81=0.1,BE85=0.12),0,BE81+BE82+BE83+BE84+BE85+BE86)</f>
        <v>0</v>
      </c>
    </row>
    <row r="94" spans="1:57" ht="12" customHeight="1">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3"/>
      <c r="Z94" s="13"/>
      <c r="AA94" s="18"/>
      <c r="AB94" s="234"/>
      <c r="AC94" s="234"/>
      <c r="AD94" s="234"/>
      <c r="AE94" s="234"/>
      <c r="AF94" s="234"/>
      <c r="AG94" s="234"/>
      <c r="AH94" s="234"/>
      <c r="AI94" s="234"/>
      <c r="AJ94" s="234"/>
      <c r="AK94" s="234"/>
      <c r="AL94" s="234"/>
      <c r="AM94" s="234"/>
      <c r="AN94" s="234"/>
      <c r="AO94" s="234"/>
      <c r="AP94" s="234"/>
      <c r="AQ94" s="234"/>
      <c r="AR94" s="234"/>
      <c r="AS94" s="12"/>
      <c r="AT94" s="12"/>
      <c r="AU94" s="12"/>
      <c r="AV94" s="12"/>
      <c r="AW94" s="12"/>
      <c r="AX94" s="12"/>
      <c r="AZ94" s="94"/>
      <c r="BA94" s="96">
        <f>IF(AND(BA81=0.06,BA86=0.08),0,BA81+BA82+BA83+BA84+BA85+BA86)</f>
        <v>0</v>
      </c>
      <c r="BB94" s="96">
        <f>IF(AND(BB81=0.18,BB86=0.22),0,BB81+BB82+BB83+BB84+BB85+BB86)</f>
        <v>0</v>
      </c>
      <c r="BC94" s="96">
        <f>IF(AND(BC81=0.21,BC86=0.23),0,BC81+BC82+BC83+BC84+BC85+BC86)</f>
        <v>0</v>
      </c>
      <c r="BD94" s="96">
        <f>IF(AND(BD81=0.45,BD86=0.37),0,BD81+BD82+BD83+BD84+BD85+BD86)</f>
        <v>0</v>
      </c>
      <c r="BE94" s="96">
        <f>IF(AND(BE81=0.1,BE86=0.1),0,BE81+BE82+BE83+BE84+BE85+BE86)</f>
        <v>0</v>
      </c>
    </row>
    <row r="95" spans="1:57" ht="12" customHeight="1">
      <c r="A95" s="5" t="s">
        <v>225</v>
      </c>
      <c r="B95" s="189" t="s">
        <v>84</v>
      </c>
      <c r="C95" s="189"/>
      <c r="D95" s="189"/>
      <c r="E95" s="189"/>
      <c r="F95" s="189"/>
      <c r="G95" s="189"/>
      <c r="H95" s="189"/>
      <c r="I95" s="189"/>
      <c r="J95" s="189"/>
      <c r="K95" s="189"/>
      <c r="L95" s="189"/>
      <c r="M95" s="189"/>
      <c r="N95" s="189"/>
      <c r="O95" s="189"/>
      <c r="P95" s="189"/>
      <c r="Q95" s="189"/>
      <c r="R95" s="189"/>
      <c r="S95" s="189"/>
      <c r="T95" s="189"/>
      <c r="U95" s="189"/>
      <c r="V95" s="189"/>
      <c r="W95" s="189"/>
      <c r="X95" s="189"/>
      <c r="Y95" s="13"/>
      <c r="Z95" s="13"/>
      <c r="AA95" s="9" t="s">
        <v>17</v>
      </c>
      <c r="AB95" s="71"/>
      <c r="AC95" s="71"/>
      <c r="AD95" s="71"/>
      <c r="AE95" s="71"/>
      <c r="AF95" s="71"/>
      <c r="AG95" s="71"/>
      <c r="AH95" s="71"/>
      <c r="AI95" s="71"/>
      <c r="AJ95" s="71"/>
      <c r="AK95" s="71"/>
      <c r="AL95" s="71"/>
      <c r="AM95" s="71"/>
      <c r="AN95" s="71"/>
      <c r="AO95" s="71"/>
      <c r="AP95" s="71"/>
      <c r="AQ95" s="71"/>
      <c r="AR95" s="71"/>
      <c r="AS95" s="12"/>
      <c r="AT95" s="12"/>
      <c r="AU95" s="12"/>
      <c r="AV95" s="12"/>
      <c r="AW95" s="12"/>
      <c r="AX95" s="12"/>
      <c r="AZ95" s="94"/>
      <c r="BA95" s="96">
        <f>IF(AND(BA82=0.1,BA83=0.12),0,BA81+BA82+BA83+BA84+BA85+BA86)</f>
        <v>0</v>
      </c>
      <c r="BB95" s="96">
        <f>IF(AND(BB82=0.2,BB83=0.18),0,BB81+BB82+BB83+BB84+BB85+BB86)</f>
        <v>0</v>
      </c>
      <c r="BC95" s="96">
        <f>IF(AND(BC82=0.23,BC83=0.23),0,BC81+BC82+BC83+BC84+BC85+BC86)</f>
        <v>0</v>
      </c>
      <c r="BD95" s="96">
        <f>IF(AND(BD82=0.37,BD83=0.37),0,BD81+BD82+BD83+BD84+BD85+BD86)</f>
        <v>0</v>
      </c>
      <c r="BE95" s="96">
        <f>IF(AND(BE82=0.1,BE83=0.1),0,BE81+BE82+BE83+BE84+BE85+BE86)</f>
        <v>0</v>
      </c>
    </row>
    <row r="96" spans="1:57" ht="12" customHeight="1">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3"/>
      <c r="Z96" s="13"/>
      <c r="AA96" s="5" t="s">
        <v>225</v>
      </c>
      <c r="AB96" s="234" t="s">
        <v>157</v>
      </c>
      <c r="AC96" s="234"/>
      <c r="AD96" s="234"/>
      <c r="AE96" s="234"/>
      <c r="AF96" s="234"/>
      <c r="AG96" s="234"/>
      <c r="AH96" s="234"/>
      <c r="AI96" s="234"/>
      <c r="AJ96" s="234"/>
      <c r="AK96" s="234"/>
      <c r="AL96" s="234"/>
      <c r="AM96" s="234"/>
      <c r="AN96" s="234"/>
      <c r="AO96" s="234"/>
      <c r="AP96" s="234"/>
      <c r="AQ96" s="234"/>
      <c r="AR96" s="234"/>
      <c r="AS96" s="12"/>
      <c r="AT96" s="12"/>
      <c r="AU96" s="12"/>
      <c r="AV96" s="12"/>
      <c r="AW96" s="12"/>
      <c r="AX96" s="12"/>
      <c r="BA96" s="96">
        <f>IF(AND(BA82=0.1,BA84=0.06),0,BA81+BA82+BA83+BA84+BA85+BA86)</f>
        <v>0</v>
      </c>
      <c r="BB96" s="96">
        <f>IF(AND(BB82=0.2,BB84=0.2),0,BB81+BB82+BB83+BB84+BB85+BB86)</f>
        <v>0</v>
      </c>
      <c r="BC96" s="96">
        <f>IF(AND(BC82=0.23,BC84=0.23),0,BC81+BC82+BC83+BC84+BC85+BC86)</f>
        <v>0</v>
      </c>
      <c r="BD96" s="96">
        <f>IF(AND(BD82=0.37,BD84=0.41),0,BD81+BD82+BD83+BD84+BD85+BD86)</f>
        <v>0</v>
      </c>
      <c r="BE96" s="96">
        <f>IF(AND(BE82=0.1,BE84=0.1),0,BE81+BE82+BE83+BE84+BE85+BE86)</f>
        <v>0</v>
      </c>
    </row>
    <row r="97" spans="1:57" ht="12" customHeight="1">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3"/>
      <c r="Z97" s="13"/>
      <c r="AA97" s="18"/>
      <c r="AB97" s="234"/>
      <c r="AC97" s="234"/>
      <c r="AD97" s="234"/>
      <c r="AE97" s="234"/>
      <c r="AF97" s="234"/>
      <c r="AG97" s="234"/>
      <c r="AH97" s="234"/>
      <c r="AI97" s="234"/>
      <c r="AJ97" s="234"/>
      <c r="AK97" s="234"/>
      <c r="AL97" s="234"/>
      <c r="AM97" s="234"/>
      <c r="AN97" s="234"/>
      <c r="AO97" s="234"/>
      <c r="AP97" s="234"/>
      <c r="AQ97" s="234"/>
      <c r="AR97" s="234"/>
      <c r="AS97" s="12"/>
      <c r="AT97" s="12"/>
      <c r="AU97" s="12"/>
      <c r="AV97" s="12"/>
      <c r="AW97" s="12"/>
      <c r="AX97" s="12"/>
      <c r="BA97" s="96">
        <f>IF(AND(BA82=0.1,BA85=0.09),0,BA81+BA82+BA83+BA84+BA85+BA86)</f>
        <v>0</v>
      </c>
      <c r="BB97" s="96">
        <f>IF(AND(BB82=0.2,BB85=0.3),0,BB81+BB82+BB83+BB84+BB85+BB86)</f>
        <v>0</v>
      </c>
      <c r="BC97" s="96">
        <f>IF(AND(BC82=0.23,BC85=0.16),0,BC81+BC82+BC83+BC84+BC85+BC86)</f>
        <v>0</v>
      </c>
      <c r="BD97" s="96">
        <f>IF(AND(BD82=0.37,BD85=0.33),0,BD81+BD82+BD83+BD84+BD85+BD86)</f>
        <v>0</v>
      </c>
      <c r="BE97" s="96">
        <f>IF(AND(BE82=0.1,BE85=0.12),0,BE81+BE82+BE83+BE84+BE85+BE86)</f>
        <v>0</v>
      </c>
    </row>
    <row r="98" spans="1:57" ht="12" customHeight="1">
      <c r="A98" s="13"/>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3"/>
      <c r="Z98" s="13"/>
      <c r="AA98" s="18"/>
      <c r="AB98" s="234"/>
      <c r="AC98" s="234"/>
      <c r="AD98" s="234"/>
      <c r="AE98" s="234"/>
      <c r="AF98" s="234"/>
      <c r="AG98" s="234"/>
      <c r="AH98" s="234"/>
      <c r="AI98" s="234"/>
      <c r="AJ98" s="234"/>
      <c r="AK98" s="234"/>
      <c r="AL98" s="234"/>
      <c r="AM98" s="234"/>
      <c r="AN98" s="234"/>
      <c r="AO98" s="234"/>
      <c r="AP98" s="234"/>
      <c r="AQ98" s="234"/>
      <c r="AR98" s="234"/>
      <c r="AS98" s="12"/>
      <c r="AT98" s="12"/>
      <c r="AU98" s="12"/>
      <c r="AV98" s="12"/>
      <c r="AW98" s="12"/>
      <c r="AX98" s="12"/>
      <c r="BA98" s="96">
        <f>IF(AND(BA82=0.1,BA86=0.08),0,BA81+BA82+BA83+BA84+BA85+BA86)</f>
        <v>0</v>
      </c>
      <c r="BB98" s="96">
        <f>IF(AND(BB82=0.2,BB86=0.22),0,BB81+BB82+BB83+BB84+BB85+BB86)</f>
        <v>0</v>
      </c>
      <c r="BC98" s="96">
        <f>IF(AND(BC82=0.23,BC86=0.23),0,BC81+BC82+BC83+BC84+BC85+BC86)</f>
        <v>0</v>
      </c>
      <c r="BD98" s="96">
        <f>IF(AND(BD82=0.37,BD86=0.37),0,BD81+BD82+BD83+BD84+BD85+BD86)</f>
        <v>0</v>
      </c>
      <c r="BE98" s="96">
        <f>IF(AND(BE82=0.1,BE86=0.1),0,BE81+BE82+BE83+BE84+BE85+BE86)</f>
        <v>0</v>
      </c>
    </row>
    <row r="99" spans="1:57" ht="12" customHeight="1">
      <c r="A99" s="13"/>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3"/>
      <c r="Z99" s="13"/>
      <c r="AA99" s="18"/>
      <c r="AB99" s="234"/>
      <c r="AC99" s="234"/>
      <c r="AD99" s="234"/>
      <c r="AE99" s="234"/>
      <c r="AF99" s="234"/>
      <c r="AG99" s="234"/>
      <c r="AH99" s="234"/>
      <c r="AI99" s="234"/>
      <c r="AJ99" s="234"/>
      <c r="AK99" s="234"/>
      <c r="AL99" s="234"/>
      <c r="AM99" s="234"/>
      <c r="AN99" s="234"/>
      <c r="AO99" s="234"/>
      <c r="AP99" s="234"/>
      <c r="AQ99" s="234"/>
      <c r="AR99" s="234"/>
      <c r="AS99" s="12"/>
      <c r="AT99" s="12"/>
      <c r="AU99" s="12"/>
      <c r="AV99" s="12"/>
      <c r="AW99" s="12"/>
      <c r="AX99" s="12"/>
      <c r="BA99" s="96">
        <f>IF(AND(BA83=0.12,BA84=0.06),0,BA81+BA82+BA83+BA84+BA85+BA86)</f>
        <v>0</v>
      </c>
      <c r="BB99" s="96">
        <f>IF(AND(BB83=0.18,BB84=0.2),0,BB81+BB82+BB83+BB84+BB85+BB86)</f>
        <v>0</v>
      </c>
      <c r="BC99" s="96">
        <f>IF(AND(BC83=0.23,BC84=0.23),0,BC81+BC82+BC83+BC84+BC85+BC86)</f>
        <v>0</v>
      </c>
      <c r="BD99" s="96">
        <f>IF(AND(BD83=0.37,BD84=0.41),0,BD81+BD82+BD83+BD84+BD85+BD86)</f>
        <v>0</v>
      </c>
      <c r="BE99" s="96">
        <f>IF(AND(BE83=0.1,BE84=0.1),0,BE81+BE82+BE83+BE84+BE85+BE86)</f>
        <v>0</v>
      </c>
    </row>
    <row r="100" spans="1:57" ht="12" customHeight="1">
      <c r="A100" s="5" t="s">
        <v>225</v>
      </c>
      <c r="B100" s="189" t="s">
        <v>317</v>
      </c>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3"/>
      <c r="Z100" s="13"/>
      <c r="AA100" s="5" t="s">
        <v>225</v>
      </c>
      <c r="AB100" s="234" t="s">
        <v>90</v>
      </c>
      <c r="AC100" s="234"/>
      <c r="AD100" s="234"/>
      <c r="AE100" s="234"/>
      <c r="AF100" s="234"/>
      <c r="AG100" s="234"/>
      <c r="AH100" s="234"/>
      <c r="AI100" s="234"/>
      <c r="AJ100" s="234"/>
      <c r="AK100" s="234"/>
      <c r="AL100" s="234"/>
      <c r="AM100" s="234"/>
      <c r="AN100" s="234"/>
      <c r="AO100" s="234"/>
      <c r="AP100" s="234"/>
      <c r="AQ100" s="234"/>
      <c r="AR100" s="234"/>
      <c r="AS100" s="12"/>
      <c r="AT100" s="12"/>
      <c r="AU100" s="12"/>
      <c r="AV100" s="12"/>
      <c r="AW100" s="12"/>
      <c r="AX100" s="12"/>
      <c r="BA100" s="96">
        <f>IF(AND(BA83=0.12,BA85=0.09),0,BA81+BA82+BA83+BA84+BA85+BA86)</f>
        <v>0</v>
      </c>
      <c r="BB100" s="96">
        <f>IF(AND(BB83=0.18,BB85=0.3),0,BB81+BB82+BB83+BB84+BB85+BB86)</f>
        <v>0</v>
      </c>
      <c r="BC100" s="96">
        <f>IF(AND(BC83=0.23,BC85=0.16),0,BC81+BC82+BC83+BC84+BC85+BC86)</f>
        <v>0</v>
      </c>
      <c r="BD100" s="96">
        <f>IF(AND(BD83=0.37,BD85=0.33),0,BD81+BD82+BD83+BD84+BD85+BD86)</f>
        <v>0</v>
      </c>
      <c r="BE100" s="96">
        <f>IF(AND(BE83=0.1,BE85=0.12),0,BE81+BE82+BE83+BE84+BE85+BE86)</f>
        <v>0</v>
      </c>
    </row>
    <row r="101" spans="1:57" ht="12" customHeight="1">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3"/>
      <c r="Z101" s="13"/>
      <c r="AA101" s="18"/>
      <c r="AB101" s="234"/>
      <c r="AC101" s="234"/>
      <c r="AD101" s="234"/>
      <c r="AE101" s="234"/>
      <c r="AF101" s="234"/>
      <c r="AG101" s="234"/>
      <c r="AH101" s="234"/>
      <c r="AI101" s="234"/>
      <c r="AJ101" s="234"/>
      <c r="AK101" s="234"/>
      <c r="AL101" s="234"/>
      <c r="AM101" s="234"/>
      <c r="AN101" s="234"/>
      <c r="AO101" s="234"/>
      <c r="AP101" s="234"/>
      <c r="AQ101" s="234"/>
      <c r="AR101" s="234"/>
      <c r="AS101" s="12"/>
      <c r="AT101" s="12"/>
      <c r="AU101" s="12"/>
      <c r="AV101" s="12"/>
      <c r="AW101" s="12"/>
      <c r="AX101" s="12"/>
      <c r="BA101" s="96">
        <f>IF(AND(BA83=0.12,BA86=0.08),0,BA81+BA82+BA83+BA84+BA85+BA86)</f>
        <v>0</v>
      </c>
      <c r="BB101" s="96">
        <f>IF(AND(BB83=0.18,BB86=0.22),0,BB81+BB82+BB83+BB84+BB85+BB86)</f>
        <v>0</v>
      </c>
      <c r="BC101" s="96">
        <f>IF(AND(BC83=0.23,BC86=0.23),0,BC81+BC82+BC83+BC84+BC85+BC86)</f>
        <v>0</v>
      </c>
      <c r="BD101" s="96">
        <f>IF(AND(BD83=0.37,BD86=0.37),0,BD81+BD82+BD83+BD84+BD85+BD86)</f>
        <v>0</v>
      </c>
      <c r="BE101" s="96">
        <f>IF(AND(BE83=0.1,BE86=0.1),0,BE81+BE82+BE83+BE84+BE85+BE86)</f>
        <v>0</v>
      </c>
    </row>
    <row r="102" spans="1:57" ht="12" customHeight="1">
      <c r="A102" s="5" t="s">
        <v>225</v>
      </c>
      <c r="B102" s="186" t="s">
        <v>318</v>
      </c>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3"/>
      <c r="Z102" s="13"/>
      <c r="AA102" s="18"/>
      <c r="AB102" s="71"/>
      <c r="AC102" s="71"/>
      <c r="AD102" s="71"/>
      <c r="AE102" s="71"/>
      <c r="AF102" s="71"/>
      <c r="AG102" s="71"/>
      <c r="AH102" s="71"/>
      <c r="AI102" s="71"/>
      <c r="AJ102" s="71"/>
      <c r="AK102" s="71"/>
      <c r="AL102" s="71"/>
      <c r="AM102" s="71"/>
      <c r="AN102" s="71"/>
      <c r="AO102" s="71"/>
      <c r="AP102" s="71"/>
      <c r="AQ102" s="71"/>
      <c r="AR102" s="71"/>
      <c r="AS102" s="12"/>
      <c r="AT102" s="12"/>
      <c r="AU102" s="12"/>
      <c r="AV102" s="12"/>
      <c r="AW102" s="12"/>
      <c r="AX102" s="12"/>
      <c r="BA102" s="96">
        <f>IF(AND(BA84=0.06,BA85=0.09),0,BA81+BA82+BA83+BA84+BA85+BA86)</f>
        <v>0</v>
      </c>
      <c r="BB102" s="96">
        <f>IF(AND(BB84=0.2,BB85=0.3),0,BB81+BB82+BB83+BB84+BB85+BB86)</f>
        <v>0</v>
      </c>
      <c r="BC102" s="96">
        <f>IF(AND(BC84=0.23,BC85=0.16),0,BC81+BC82+BC83+BC84+BC85+BC86)</f>
        <v>0</v>
      </c>
      <c r="BD102" s="96">
        <f>IF(AND(BD84=0.41,BD85=0.33),0,BD81+BD82+BD83+BD84+BD85+BD86)</f>
        <v>0</v>
      </c>
      <c r="BE102" s="96">
        <f>IF(AND(BE84=0.1,BE85=0.12),0,BE81+BE82+BE83+BE84+BE85+BE86)</f>
        <v>0</v>
      </c>
    </row>
    <row r="103" spans="1:57" ht="12" customHeight="1">
      <c r="B103" s="18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22"/>
      <c r="Z103" s="13"/>
      <c r="AA103" s="15" t="s">
        <v>22</v>
      </c>
      <c r="AB103" s="13"/>
      <c r="AC103" s="177" t="s">
        <v>260</v>
      </c>
      <c r="AD103" s="12"/>
      <c r="AE103" s="12"/>
      <c r="AF103" s="12"/>
      <c r="AG103" s="12"/>
      <c r="AH103" s="12"/>
      <c r="AI103" s="12"/>
      <c r="AJ103" s="12"/>
      <c r="AK103" s="12"/>
      <c r="AL103" s="12"/>
      <c r="AM103" s="12"/>
      <c r="AN103" s="12"/>
      <c r="AO103" s="12"/>
      <c r="AP103" s="12"/>
      <c r="AQ103" s="12"/>
      <c r="AR103" s="12"/>
      <c r="AS103" s="12"/>
      <c r="AT103" s="12"/>
      <c r="AU103" s="12"/>
      <c r="AV103" s="12"/>
      <c r="AW103" s="12"/>
      <c r="AX103" s="12"/>
      <c r="BA103" s="96">
        <f>IF(AND(BA84=0.06,BA86=0.08),0,BA81+BA82+BA83+BA84+BA85+BA86)</f>
        <v>0</v>
      </c>
      <c r="BB103" s="96">
        <f>IF(AND(BB84=0.2,BB86=0.22),0,BB81+BB82+BB83+BB84+BB85+BB86)</f>
        <v>0</v>
      </c>
      <c r="BC103" s="96">
        <f>IF(AND(BC84=0.23,BC86=0.23),0,BC81+BC82+BC83+BC84+BC85+BC86)</f>
        <v>0</v>
      </c>
      <c r="BD103" s="96">
        <f>IF(AND(BD84=0.41,BD86=0.37),0,BD81+BD82+BD83+BD84+BD85+BD86)</f>
        <v>0</v>
      </c>
      <c r="BE103" s="96">
        <f>IF(AND(BE84=0.1,BE86=0.1),0,BE81+BE82+BE83+BE84+BE85+BE86)</f>
        <v>0</v>
      </c>
    </row>
    <row r="104" spans="1:57" ht="12" customHeight="1">
      <c r="A104" s="13"/>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3"/>
      <c r="Z104" s="13"/>
      <c r="AA104" s="174"/>
      <c r="AB104" s="174"/>
      <c r="AC104" s="189" t="s">
        <v>468</v>
      </c>
      <c r="AD104" s="189"/>
      <c r="AE104" s="189"/>
      <c r="AF104" s="189"/>
      <c r="AG104" s="189"/>
      <c r="AH104" s="189"/>
      <c r="AI104" s="189"/>
      <c r="AJ104" s="189"/>
      <c r="AK104" s="189"/>
      <c r="AL104" s="189"/>
      <c r="AM104" s="189"/>
      <c r="AN104" s="189"/>
      <c r="AO104" s="189"/>
      <c r="AP104" s="189"/>
      <c r="AQ104" s="189"/>
      <c r="AR104" s="189"/>
      <c r="AS104" s="189"/>
      <c r="AT104" s="189"/>
      <c r="AU104" s="189"/>
      <c r="AV104" s="189"/>
      <c r="AW104" s="189"/>
      <c r="AX104" s="189"/>
      <c r="BA104" s="96">
        <f>IF(AND(BA85=0.09,BA86=0.08),0,BA81+BA82+BA83+BA84+BA85+BA86)</f>
        <v>0</v>
      </c>
      <c r="BB104" s="96">
        <f>IF(AND(BB85=0.3,BB86=0.22),0,BB81+BB82+BB83+BB84+BB85+BB86)</f>
        <v>0</v>
      </c>
      <c r="BC104" s="96">
        <f>IF(AND(BC85=0.16,BC86=0.23),0,BC81+BC82+BC83+BC84+BC85+BC86)</f>
        <v>0</v>
      </c>
      <c r="BD104" s="96">
        <f>IF(AND(BD85=0.33,BD86=0.37),0,BD81+BD82+BD83+BD84+BD85+BD86)</f>
        <v>0</v>
      </c>
      <c r="BE104" s="96">
        <f>IF(AND(BE85=0.12,BE86=0.1),0,BE81+BE82+BE83+BE84+BE85+BE86)</f>
        <v>0</v>
      </c>
    </row>
    <row r="105" spans="1:57" ht="12" customHeight="1">
      <c r="A105" s="52" t="s">
        <v>48</v>
      </c>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74"/>
      <c r="AB105" s="174"/>
      <c r="AC105" s="189"/>
      <c r="AD105" s="189"/>
      <c r="AE105" s="189"/>
      <c r="AF105" s="189"/>
      <c r="AG105" s="189"/>
      <c r="AH105" s="189"/>
      <c r="AI105" s="189"/>
      <c r="AJ105" s="189"/>
      <c r="AK105" s="189"/>
      <c r="AL105" s="189"/>
      <c r="AM105" s="189"/>
      <c r="AN105" s="189"/>
      <c r="AO105" s="189"/>
      <c r="AP105" s="189"/>
      <c r="AQ105" s="189"/>
      <c r="AR105" s="189"/>
      <c r="AS105" s="189"/>
      <c r="AT105" s="189"/>
      <c r="AU105" s="189"/>
      <c r="AV105" s="189"/>
      <c r="AW105" s="189"/>
      <c r="AX105" s="189"/>
      <c r="BA105" s="96" t="b">
        <f>AND(BA90=BA91,BA91=BA92,BA92=BA93,BA93=BA94,BA94=BA95,BA95=BA96,BA96=BA97,BA97=BA98,BA98=BA99,BA99=BA100,BA100=BA101,BA101=BA102,BA102=BA103,BA103=BA104)</f>
        <v>1</v>
      </c>
      <c r="BB105" s="96" t="b">
        <f>AND(BB90=BB91,BB91=BB92,BB92=BB93,BB93=BB94,BB94=BB95,BB95=BB96,BB96=BB97,BB97=BB98,BB98=BB99,BB99=BB100,BB100=BB101,BB101=BB102,BB102=BB103,BB103=BB104)</f>
        <v>1</v>
      </c>
      <c r="BC105" s="96" t="b">
        <f>AND(BC90=BC91,BC91=BC92,BC92=BC93,BC93=BC94,BC94=BC95,BC95=BC96,BC96=BC97,BC97=BC98,BC98=BC99,BC99=BC100,BC100=BC101,BC101=BC102,BC102=BC103,BC103=BC104)</f>
        <v>1</v>
      </c>
      <c r="BD105" s="96" t="b">
        <f>AND(BD90=BD91,BD91=BD92,BD92=BD93,BD93=BD94,BD94=BD95,BD95=BD96,BD96=BD97,BD97=BD98,BD98=BD99,BD99=BD100,BD100=BD101,BD101=BD102,BD102=BD103,BD103=BD104)</f>
        <v>1</v>
      </c>
      <c r="BE105" s="96" t="b">
        <f>AND(BE90=BE91,BE91=BE92,BE92=BE93,BE93=BE94,BE94=BE95,BE95=BE96,BE96=BE97,BE97=BE98,BE98=BE99,BE99=BE100,BE100=BE101,BE101=BE102,BE102=BE103,BE103=BE104)</f>
        <v>1</v>
      </c>
    </row>
    <row r="106" spans="1:57" ht="12" customHeight="1">
      <c r="A106" s="5" t="s">
        <v>225</v>
      </c>
      <c r="B106" s="186" t="s">
        <v>320</v>
      </c>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3"/>
      <c r="Z106" s="13"/>
      <c r="AA106" s="174"/>
      <c r="AB106" s="174"/>
      <c r="AC106" s="189"/>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c r="BA106" s="96">
        <f>IF(BA105,BA88,0)</f>
        <v>0</v>
      </c>
      <c r="BB106" s="96">
        <f>IF(BB105,BB88,0)</f>
        <v>0</v>
      </c>
      <c r="BC106" s="96">
        <f>IF(BC105,BC88,0)</f>
        <v>0</v>
      </c>
      <c r="BD106" s="96">
        <f>IF(BD105,BD88,0)</f>
        <v>0</v>
      </c>
      <c r="BE106" s="96">
        <f>IF(BE105,BE88,0)</f>
        <v>0</v>
      </c>
    </row>
    <row r="107" spans="1:57" ht="12" customHeight="1">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3"/>
      <c r="Z107" s="13"/>
      <c r="AA107" s="13"/>
      <c r="AB107" s="13"/>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BA107" s="96">
        <f>IF(BA106&lt;0.5,BA106,0)</f>
        <v>0</v>
      </c>
      <c r="BB107" s="96">
        <f>IF(BB106&lt;0.5,BB106,0)</f>
        <v>0</v>
      </c>
      <c r="BC107" s="96">
        <f>IF(BC106&lt;0.5,BC106,0)</f>
        <v>0</v>
      </c>
      <c r="BD107" s="96">
        <f>IF(BD106&lt;0.5,BD106,0)</f>
        <v>0</v>
      </c>
      <c r="BE107" s="96">
        <f>IF(BE106&lt;0.5,BE106,0)</f>
        <v>0</v>
      </c>
    </row>
    <row r="108" spans="1:57" ht="12" customHeight="1">
      <c r="A108" s="52" t="s">
        <v>13</v>
      </c>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t="s">
        <v>467</v>
      </c>
      <c r="AD108" s="13"/>
      <c r="AE108" s="13"/>
      <c r="AF108" s="13"/>
      <c r="AG108" s="13"/>
      <c r="AH108" s="13"/>
      <c r="AI108" s="13"/>
      <c r="AJ108" s="13"/>
      <c r="AK108" s="13"/>
      <c r="AL108" s="13"/>
      <c r="AM108" s="13"/>
      <c r="AN108" s="13"/>
      <c r="AO108" s="13"/>
      <c r="AP108" s="13"/>
      <c r="AQ108" s="13"/>
      <c r="AR108" s="13"/>
      <c r="AS108" s="13"/>
      <c r="AT108" s="13"/>
      <c r="AU108" s="13"/>
      <c r="AV108" s="13"/>
      <c r="AW108" s="13"/>
      <c r="AX108" s="13"/>
    </row>
    <row r="109" spans="1:57" ht="12" customHeight="1">
      <c r="A109" s="5" t="s">
        <v>225</v>
      </c>
      <c r="B109" s="197" t="s">
        <v>86</v>
      </c>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3"/>
      <c r="Z109" s="13"/>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row>
    <row r="110" spans="1:57" ht="12" customHeight="1">
      <c r="A110" s="12"/>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3"/>
      <c r="Z110" s="13"/>
      <c r="AA110" s="190" t="s">
        <v>43</v>
      </c>
      <c r="AB110" s="190"/>
      <c r="AC110" s="13" t="s">
        <v>34</v>
      </c>
      <c r="AD110" s="13"/>
      <c r="AE110" s="13"/>
      <c r="AF110" s="13"/>
      <c r="AG110" s="13"/>
      <c r="AH110" s="13"/>
      <c r="AI110" s="13"/>
      <c r="AJ110" s="13"/>
      <c r="AK110" s="13"/>
      <c r="AL110" s="13"/>
      <c r="AM110" s="13"/>
      <c r="AN110" s="13"/>
      <c r="AO110" s="13"/>
      <c r="AP110" s="13"/>
      <c r="AQ110" s="13"/>
      <c r="AR110" s="13"/>
      <c r="AS110" s="13"/>
      <c r="AT110" s="13"/>
      <c r="AU110" s="13"/>
      <c r="AV110" s="13"/>
      <c r="AW110" s="13"/>
      <c r="AX110" s="13"/>
    </row>
    <row r="111" spans="1:57" ht="12" customHeight="1">
      <c r="A111" s="5" t="s">
        <v>225</v>
      </c>
      <c r="B111" s="13" t="s">
        <v>270</v>
      </c>
      <c r="C111" s="13"/>
      <c r="D111" s="53"/>
      <c r="E111" s="53"/>
      <c r="F111" s="53"/>
      <c r="G111" s="53"/>
      <c r="H111" s="53"/>
      <c r="I111" s="53"/>
      <c r="J111" s="53"/>
      <c r="K111" s="53"/>
      <c r="L111" s="53"/>
      <c r="M111" s="53"/>
      <c r="N111" s="53"/>
      <c r="O111" s="53"/>
      <c r="P111" s="53"/>
      <c r="Q111" s="53"/>
      <c r="R111" s="53"/>
      <c r="S111" s="53"/>
      <c r="T111" s="53"/>
      <c r="U111" s="53"/>
      <c r="V111" s="53"/>
      <c r="W111" s="53"/>
      <c r="X111" s="53"/>
      <c r="Y111" s="13"/>
      <c r="Z111" s="13"/>
      <c r="AA111" s="7"/>
      <c r="AB111" s="13"/>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row>
    <row r="112" spans="1:57" ht="12" customHeight="1">
      <c r="A112" s="5" t="s">
        <v>225</v>
      </c>
      <c r="B112" s="4" t="s">
        <v>321</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7"/>
      <c r="AB112" s="13"/>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row>
    <row r="113" spans="1:50" ht="12" customHeight="1">
      <c r="A113" s="5" t="s">
        <v>225</v>
      </c>
      <c r="B113" s="245" t="s">
        <v>387</v>
      </c>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13"/>
      <c r="Z113" s="13"/>
      <c r="AA113" s="190" t="s">
        <v>45</v>
      </c>
      <c r="AB113" s="190"/>
      <c r="AC113" s="13" t="s">
        <v>161</v>
      </c>
      <c r="AD113" s="13"/>
      <c r="AE113" s="13"/>
      <c r="AF113" s="13"/>
      <c r="AG113" s="13"/>
      <c r="AH113" s="13"/>
      <c r="AI113" s="13"/>
      <c r="AJ113" s="13"/>
      <c r="AK113" s="13"/>
      <c r="AL113" s="13"/>
      <c r="AM113" s="13"/>
      <c r="AN113" s="13"/>
      <c r="AO113" s="13"/>
      <c r="AP113" s="13"/>
      <c r="AQ113" s="13"/>
      <c r="AR113" s="13"/>
      <c r="AS113" s="13"/>
      <c r="AT113" s="13"/>
      <c r="AU113" s="13"/>
      <c r="AV113" s="13"/>
      <c r="AW113" s="13"/>
      <c r="AX113" s="13"/>
    </row>
    <row r="114" spans="1:50" ht="12" customHeight="1">
      <c r="A114" s="12"/>
      <c r="B114" s="256"/>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13"/>
      <c r="Z114" s="13"/>
      <c r="AA114" s="7"/>
      <c r="AB114" s="13"/>
      <c r="AC114" s="251"/>
      <c r="AD114" s="251"/>
      <c r="AE114" s="251"/>
      <c r="AF114" s="251"/>
      <c r="AG114" s="251"/>
      <c r="AH114" s="251"/>
      <c r="AI114" s="251"/>
      <c r="AJ114" s="251"/>
      <c r="AK114" s="251"/>
      <c r="AL114" s="251"/>
      <c r="AM114" s="251"/>
      <c r="AN114" s="251"/>
      <c r="AO114" s="251"/>
      <c r="AP114" s="251"/>
      <c r="AQ114" s="251"/>
      <c r="AR114" s="251"/>
      <c r="AS114" s="251"/>
      <c r="AT114" s="251"/>
      <c r="AU114" s="251"/>
      <c r="AV114" s="251"/>
      <c r="AW114" s="251"/>
      <c r="AX114" s="251"/>
    </row>
    <row r="115" spans="1:50" ht="12" customHeight="1">
      <c r="A115" s="60"/>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13"/>
      <c r="Z115" s="13"/>
      <c r="AA115" s="7"/>
      <c r="AB115" s="13"/>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row>
    <row r="116" spans="1:50" ht="12" customHeight="1">
      <c r="A116" s="9" t="s">
        <v>17</v>
      </c>
      <c r="B116" s="4"/>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90" t="s">
        <v>44</v>
      </c>
      <c r="AB116" s="190"/>
      <c r="AC116" s="13" t="s">
        <v>162</v>
      </c>
      <c r="AD116" s="13"/>
      <c r="AE116" s="13"/>
      <c r="AF116" s="13"/>
      <c r="AG116" s="13"/>
      <c r="AH116" s="13"/>
      <c r="AI116" s="13"/>
      <c r="AJ116" s="13"/>
      <c r="AK116" s="13"/>
      <c r="AL116" s="13"/>
      <c r="AM116" s="13"/>
      <c r="AN116" s="13"/>
      <c r="AO116" s="13"/>
      <c r="AP116" s="13"/>
      <c r="AQ116" s="13"/>
      <c r="AR116" s="13"/>
      <c r="AS116" s="13"/>
      <c r="AT116" s="13"/>
      <c r="AU116" s="13"/>
      <c r="AV116" s="13"/>
      <c r="AW116" s="13"/>
      <c r="AX116" s="13"/>
    </row>
    <row r="117" spans="1:50" ht="12" customHeight="1">
      <c r="A117" s="5" t="s">
        <v>225</v>
      </c>
      <c r="B117" s="197" t="s">
        <v>311</v>
      </c>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3"/>
      <c r="Z117" s="13"/>
      <c r="AA117" s="13"/>
      <c r="AB117" s="13"/>
      <c r="AC117" s="251"/>
      <c r="AD117" s="251"/>
      <c r="AE117" s="251"/>
      <c r="AF117" s="251"/>
      <c r="AG117" s="251"/>
      <c r="AH117" s="251"/>
      <c r="AI117" s="251"/>
      <c r="AJ117" s="251"/>
      <c r="AK117" s="251"/>
      <c r="AL117" s="251"/>
      <c r="AM117" s="251"/>
      <c r="AN117" s="251"/>
      <c r="AO117" s="251"/>
      <c r="AP117" s="251"/>
      <c r="AQ117" s="251"/>
      <c r="AR117" s="251"/>
      <c r="AS117" s="251"/>
      <c r="AT117" s="251"/>
      <c r="AU117" s="251"/>
      <c r="AV117" s="251"/>
      <c r="AW117" s="251"/>
      <c r="AX117" s="251"/>
    </row>
    <row r="118" spans="1:50" ht="12" customHeight="1">
      <c r="A118" s="18"/>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3"/>
      <c r="Z118" s="13"/>
      <c r="AA118" s="13"/>
      <c r="AB118" s="13"/>
      <c r="AC118" s="251"/>
      <c r="AD118" s="251"/>
      <c r="AE118" s="251"/>
      <c r="AF118" s="251"/>
      <c r="AG118" s="251"/>
      <c r="AH118" s="251"/>
      <c r="AI118" s="251"/>
      <c r="AJ118" s="251"/>
      <c r="AK118" s="251"/>
      <c r="AL118" s="251"/>
      <c r="AM118" s="251"/>
      <c r="AN118" s="251"/>
      <c r="AO118" s="251"/>
      <c r="AP118" s="251"/>
      <c r="AQ118" s="251"/>
      <c r="AR118" s="251"/>
      <c r="AS118" s="251"/>
      <c r="AT118" s="251"/>
      <c r="AU118" s="251"/>
      <c r="AV118" s="251"/>
      <c r="AW118" s="251"/>
      <c r="AX118" s="251"/>
    </row>
    <row r="119" spans="1:50" ht="12" customHeight="1">
      <c r="A119" s="5" t="s">
        <v>225</v>
      </c>
      <c r="B119" s="269" t="s">
        <v>312</v>
      </c>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13"/>
      <c r="Z119" s="13"/>
      <c r="AA119" s="190" t="s">
        <v>46</v>
      </c>
      <c r="AB119" s="190"/>
      <c r="AC119" s="13" t="s">
        <v>163</v>
      </c>
      <c r="AD119" s="13"/>
      <c r="AE119" s="13"/>
      <c r="AF119" s="13"/>
      <c r="AG119" s="13"/>
      <c r="AH119" s="13"/>
      <c r="AI119" s="13"/>
      <c r="AJ119" s="13"/>
      <c r="AK119" s="13"/>
      <c r="AL119" s="13"/>
      <c r="AM119" s="13"/>
      <c r="AN119" s="13"/>
      <c r="AO119" s="13"/>
      <c r="AP119" s="13"/>
      <c r="AQ119" s="13"/>
      <c r="AR119" s="13"/>
      <c r="AS119" s="13"/>
      <c r="AT119" s="13"/>
      <c r="AU119" s="13"/>
      <c r="AV119" s="13"/>
      <c r="AW119" s="13"/>
      <c r="AX119" s="13"/>
    </row>
    <row r="120" spans="1:50" ht="12" customHeight="1">
      <c r="A120" s="13"/>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13"/>
      <c r="Z120" s="13"/>
      <c r="AA120" s="13"/>
      <c r="AB120" s="13"/>
      <c r="AC120" s="251"/>
      <c r="AD120" s="251"/>
      <c r="AE120" s="251"/>
      <c r="AF120" s="251"/>
      <c r="AG120" s="251"/>
      <c r="AH120" s="251"/>
      <c r="AI120" s="251"/>
      <c r="AJ120" s="251"/>
      <c r="AK120" s="251"/>
      <c r="AL120" s="251"/>
      <c r="AM120" s="251"/>
      <c r="AN120" s="251"/>
      <c r="AO120" s="251"/>
      <c r="AP120" s="251"/>
      <c r="AQ120" s="251"/>
      <c r="AR120" s="251"/>
      <c r="AS120" s="251"/>
      <c r="AT120" s="251"/>
      <c r="AU120" s="251"/>
      <c r="AV120" s="251"/>
      <c r="AW120" s="251"/>
      <c r="AX120" s="251"/>
    </row>
    <row r="121" spans="1:50" ht="12" customHeight="1">
      <c r="A121" s="5" t="s">
        <v>225</v>
      </c>
      <c r="B121" s="197" t="s">
        <v>249</v>
      </c>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3"/>
      <c r="Z121" s="13"/>
      <c r="AA121" s="13"/>
      <c r="AB121" s="13"/>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row>
    <row r="122" spans="1:50" ht="12" customHeight="1">
      <c r="A122" s="12"/>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3"/>
      <c r="Z122" s="13"/>
    </row>
    <row r="123" spans="1:50" ht="12" customHeight="1">
      <c r="A123" s="65"/>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3"/>
      <c r="Z123" s="13"/>
      <c r="AA123" s="16" t="s">
        <v>47</v>
      </c>
      <c r="AB123" s="70"/>
      <c r="AC123" s="199" t="s">
        <v>265</v>
      </c>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row>
    <row r="124" spans="1:50" ht="12" customHeight="1">
      <c r="A124" s="5" t="s">
        <v>225</v>
      </c>
      <c r="B124" s="186" t="s">
        <v>339</v>
      </c>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3"/>
      <c r="Z124" s="13"/>
      <c r="AA124" s="9"/>
      <c r="AB124" s="12"/>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row>
    <row r="125" spans="1:50" ht="12" customHeight="1">
      <c r="A125" s="13"/>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3"/>
      <c r="Z125" s="13"/>
      <c r="AA125" s="269" t="s">
        <v>469</v>
      </c>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row>
    <row r="126" spans="1:50" ht="12" customHeight="1">
      <c r="A126" s="13"/>
      <c r="B126" s="18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3"/>
      <c r="Z126" s="13"/>
      <c r="AA126" s="270"/>
      <c r="AB126" s="270"/>
      <c r="AC126" s="270"/>
      <c r="AD126" s="270"/>
      <c r="AE126" s="270"/>
      <c r="AF126" s="270"/>
      <c r="AG126" s="270"/>
      <c r="AH126" s="270"/>
      <c r="AI126" s="270"/>
      <c r="AJ126" s="270"/>
      <c r="AK126" s="270"/>
      <c r="AL126" s="270"/>
      <c r="AM126" s="270"/>
      <c r="AN126" s="270"/>
      <c r="AO126" s="270"/>
      <c r="AP126" s="270"/>
      <c r="AQ126" s="270"/>
      <c r="AR126" s="270"/>
      <c r="AS126" s="270"/>
      <c r="AT126" s="270"/>
      <c r="AU126" s="270"/>
      <c r="AV126" s="270"/>
      <c r="AW126" s="270"/>
      <c r="AX126" s="270"/>
    </row>
    <row r="127" spans="1:50" ht="12" customHeight="1">
      <c r="A127" s="13"/>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3"/>
      <c r="Z127" s="13"/>
      <c r="AA127" s="256"/>
      <c r="AB127" s="256"/>
      <c r="AC127" s="256"/>
      <c r="AD127" s="256"/>
      <c r="AE127" s="256"/>
      <c r="AF127" s="256"/>
      <c r="AG127" s="256"/>
      <c r="AH127" s="256"/>
      <c r="AI127" s="256"/>
      <c r="AJ127" s="256"/>
      <c r="AK127" s="256"/>
      <c r="AL127" s="256"/>
      <c r="AM127" s="256"/>
      <c r="AN127" s="256"/>
      <c r="AO127" s="256"/>
      <c r="AP127" s="256"/>
      <c r="AQ127" s="256"/>
      <c r="AR127" s="256"/>
      <c r="AS127" s="256"/>
      <c r="AT127" s="256"/>
      <c r="AU127" s="256"/>
      <c r="AV127" s="256"/>
      <c r="AW127" s="256"/>
      <c r="AX127" s="256"/>
    </row>
    <row r="128" spans="1:50" ht="12" customHeight="1">
      <c r="A128" s="13"/>
      <c r="B128" s="18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3"/>
      <c r="Z128" s="13"/>
      <c r="AA128" s="12"/>
      <c r="AB128" s="70"/>
      <c r="AC128" s="70"/>
      <c r="AD128" s="70"/>
      <c r="AE128" s="70"/>
      <c r="AF128" s="70"/>
      <c r="AG128" s="70"/>
      <c r="AH128" s="70"/>
      <c r="AI128" s="70"/>
      <c r="AJ128" s="70"/>
      <c r="AK128" s="70"/>
      <c r="AL128" s="70"/>
      <c r="AM128" s="70"/>
      <c r="AN128" s="70"/>
      <c r="AO128" s="70"/>
      <c r="AP128" s="70"/>
      <c r="AQ128" s="70"/>
      <c r="AR128" s="70"/>
      <c r="AS128" s="12"/>
      <c r="AT128" s="12"/>
      <c r="AU128" s="183"/>
      <c r="AV128" s="183"/>
      <c r="AW128" s="183"/>
      <c r="AX128" s="183"/>
    </row>
    <row r="129" spans="1:52" ht="12" customHeight="1">
      <c r="A129" s="13"/>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3"/>
      <c r="Z129" s="13"/>
    </row>
    <row r="130" spans="1:52" ht="12" customHeight="1">
      <c r="A130" s="5" t="s">
        <v>225</v>
      </c>
      <c r="B130" s="189" t="s">
        <v>341</v>
      </c>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3"/>
      <c r="Z130" s="13"/>
      <c r="AA130" s="16" t="s">
        <v>50</v>
      </c>
      <c r="AB130" s="70"/>
      <c r="AC130" s="199" t="s">
        <v>267</v>
      </c>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row>
    <row r="131" spans="1:52" ht="12" customHeight="1">
      <c r="A131" s="13"/>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3"/>
      <c r="Z131" s="13"/>
      <c r="AA131" s="12"/>
      <c r="AB131" s="70"/>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row>
    <row r="132" spans="1:52" ht="12" customHeight="1">
      <c r="A132" s="5" t="s">
        <v>225</v>
      </c>
      <c r="B132" s="186" t="s">
        <v>158</v>
      </c>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3"/>
      <c r="Z132" s="13"/>
      <c r="AA132" s="17" t="s">
        <v>268</v>
      </c>
      <c r="AB132" s="70"/>
      <c r="AC132" s="70"/>
      <c r="AD132" s="70"/>
      <c r="AE132" s="70"/>
      <c r="AF132" s="70"/>
      <c r="AG132" s="70"/>
      <c r="AH132" s="70"/>
      <c r="AI132" s="70"/>
      <c r="AJ132" s="70"/>
      <c r="AK132" s="70"/>
      <c r="AL132" s="70"/>
      <c r="AM132" s="70"/>
      <c r="AN132" s="70"/>
      <c r="AO132" s="70"/>
      <c r="AP132" s="70"/>
      <c r="AQ132" s="70"/>
      <c r="AR132" s="70"/>
      <c r="AS132" s="12"/>
      <c r="AT132" s="12"/>
      <c r="AU132" s="12"/>
      <c r="AV132" s="12"/>
      <c r="AW132" s="12"/>
      <c r="AX132" s="12"/>
    </row>
    <row r="133" spans="1:52" ht="12" customHeight="1">
      <c r="A133" s="13"/>
      <c r="B133" s="186"/>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3"/>
      <c r="Z133" s="13"/>
      <c r="AA133" s="18"/>
      <c r="AB133" s="70"/>
      <c r="AC133" s="70"/>
      <c r="AD133" s="70"/>
      <c r="AE133" s="70"/>
      <c r="AF133" s="70"/>
      <c r="AG133" s="70"/>
      <c r="AH133" s="70"/>
      <c r="AI133" s="70"/>
      <c r="AJ133" s="70"/>
      <c r="AK133" s="70"/>
      <c r="AL133" s="70"/>
      <c r="AM133" s="70"/>
      <c r="AN133" s="70"/>
      <c r="AO133" s="70"/>
      <c r="AP133" s="70"/>
      <c r="AQ133" s="70"/>
      <c r="AR133" s="70"/>
      <c r="AS133" s="12"/>
      <c r="AT133" s="12"/>
      <c r="AU133" s="12"/>
      <c r="AV133" s="12"/>
      <c r="AW133" s="12"/>
      <c r="AX133" s="12"/>
    </row>
    <row r="134" spans="1:52" ht="12" customHeight="1">
      <c r="Y134" s="13"/>
      <c r="Z134" s="13"/>
      <c r="AA134" s="12"/>
      <c r="AB134" s="70"/>
      <c r="AC134" s="197" t="s">
        <v>322</v>
      </c>
      <c r="AD134" s="197"/>
      <c r="AE134" s="197"/>
      <c r="AF134" s="197"/>
      <c r="AG134" s="197"/>
      <c r="AH134" s="197"/>
      <c r="AI134" s="197"/>
      <c r="AJ134" s="197"/>
      <c r="AK134" s="197"/>
      <c r="AL134" s="197"/>
      <c r="AM134" s="197"/>
      <c r="AN134" s="197"/>
      <c r="AO134" s="197"/>
      <c r="AP134" s="197"/>
      <c r="AQ134" s="197"/>
      <c r="AR134" s="197"/>
      <c r="AS134" s="197"/>
      <c r="AT134" s="197"/>
      <c r="AU134" s="197"/>
      <c r="AV134" s="197"/>
      <c r="AW134" s="197"/>
      <c r="AX134" s="197"/>
    </row>
    <row r="135" spans="1:52" ht="12" customHeight="1">
      <c r="A135" s="37" t="s">
        <v>19</v>
      </c>
      <c r="B135" s="13"/>
      <c r="C135" s="37" t="s">
        <v>159</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8"/>
      <c r="AB135" s="70"/>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row>
    <row r="136" spans="1:52" ht="12" customHeight="1">
      <c r="A136" s="174"/>
      <c r="B136" s="174"/>
      <c r="C136" s="189" t="s">
        <v>466</v>
      </c>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3"/>
      <c r="Z136" s="13"/>
      <c r="AA136" s="12"/>
      <c r="AB136" s="70"/>
      <c r="AC136" s="11" t="s">
        <v>73</v>
      </c>
      <c r="AD136" s="70"/>
      <c r="AE136" s="70"/>
      <c r="AF136" s="70"/>
      <c r="AG136" s="70"/>
      <c r="AH136" s="70"/>
      <c r="AI136" s="70"/>
      <c r="AJ136" s="70"/>
      <c r="AK136" s="70"/>
      <c r="AL136" s="70"/>
      <c r="AM136" s="70"/>
      <c r="AN136" s="70"/>
      <c r="AO136" s="70"/>
      <c r="AP136" s="70"/>
      <c r="AQ136" s="70"/>
      <c r="AR136" s="70"/>
      <c r="AS136" s="70"/>
      <c r="AT136" s="70"/>
      <c r="AU136" s="70"/>
      <c r="AV136" s="70"/>
      <c r="AW136" s="70"/>
      <c r="AX136" s="70"/>
    </row>
    <row r="137" spans="1:52" ht="12" customHeight="1">
      <c r="A137" s="174"/>
      <c r="B137" s="174"/>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3"/>
      <c r="Z137" s="13"/>
      <c r="AA137" s="12"/>
      <c r="AB137" s="12"/>
      <c r="AC137" s="11" t="s">
        <v>74</v>
      </c>
      <c r="AD137" s="12"/>
      <c r="AE137" s="12"/>
      <c r="AF137" s="12"/>
      <c r="AG137" s="70"/>
      <c r="AH137" s="70"/>
      <c r="AI137" s="70"/>
      <c r="AJ137" s="70"/>
      <c r="AK137" s="70"/>
      <c r="AL137" s="70"/>
      <c r="AM137" s="70"/>
      <c r="AN137" s="70"/>
      <c r="AO137" s="70"/>
      <c r="AP137" s="70"/>
      <c r="AQ137" s="70"/>
      <c r="AR137" s="70"/>
      <c r="AS137" s="70"/>
      <c r="AT137" s="70"/>
      <c r="AU137" s="70"/>
      <c r="AV137" s="70"/>
      <c r="AW137" s="70"/>
      <c r="AX137" s="70"/>
    </row>
    <row r="138" spans="1:52" ht="12" customHeight="1">
      <c r="A138" s="13"/>
      <c r="B138" s="13"/>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3"/>
      <c r="Z138" s="13"/>
      <c r="AA138" s="12"/>
      <c r="AB138" s="12"/>
      <c r="AC138" s="11"/>
      <c r="AD138" s="12"/>
      <c r="AE138" s="12"/>
      <c r="AF138" s="12"/>
      <c r="AG138" s="70"/>
      <c r="AH138" s="70"/>
      <c r="AI138" s="70"/>
      <c r="AJ138" s="70"/>
      <c r="AK138" s="70"/>
      <c r="AL138" s="70"/>
      <c r="AM138" s="70"/>
      <c r="AN138" s="70"/>
      <c r="AO138" s="70"/>
      <c r="AP138" s="70"/>
      <c r="AQ138" s="70"/>
      <c r="AR138" s="70"/>
      <c r="AS138" s="70"/>
      <c r="AT138" s="70"/>
      <c r="AU138" s="70"/>
      <c r="AV138" s="70"/>
      <c r="AW138" s="70"/>
      <c r="AX138" s="70"/>
    </row>
    <row r="139" spans="1:52" ht="12" customHeight="1">
      <c r="A139" s="13"/>
      <c r="B139" s="13"/>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row>
    <row r="140" spans="1:52" ht="12" customHeight="1">
      <c r="A140" s="13"/>
      <c r="B140" s="13"/>
      <c r="C140" s="13" t="s">
        <v>467</v>
      </c>
      <c r="D140" s="13"/>
      <c r="E140" s="13"/>
      <c r="F140" s="13"/>
      <c r="G140" s="13"/>
      <c r="H140" s="13"/>
      <c r="I140" s="13"/>
      <c r="J140" s="13"/>
      <c r="K140" s="13"/>
      <c r="L140" s="13"/>
      <c r="M140" s="13"/>
      <c r="N140" s="13"/>
      <c r="O140" s="13"/>
      <c r="P140" s="13"/>
      <c r="Q140" s="13"/>
      <c r="R140" s="13"/>
      <c r="S140" s="13"/>
      <c r="T140" s="13"/>
      <c r="U140" s="13"/>
      <c r="V140" s="13"/>
      <c r="W140" s="13"/>
      <c r="X140" s="13"/>
    </row>
    <row r="141" spans="1:52" s="1" customFormat="1" ht="6" customHeight="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row>
    <row r="142" spans="1:52" ht="12" customHeight="1">
      <c r="A142" s="204"/>
      <c r="B142" s="204"/>
      <c r="C142" s="204"/>
      <c r="D142" s="34" t="s">
        <v>328</v>
      </c>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196"/>
      <c r="AU142" s="196"/>
      <c r="AV142" s="196"/>
      <c r="AW142" s="196"/>
      <c r="AX142" s="196"/>
    </row>
    <row r="143" spans="1:52" ht="12" customHeight="1">
      <c r="A143" s="59"/>
      <c r="B143" s="59"/>
      <c r="C143" s="59"/>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1"/>
      <c r="AU143" s="61"/>
      <c r="AV143" s="61"/>
      <c r="AW143" s="61"/>
      <c r="AX143" s="61"/>
    </row>
    <row r="144" spans="1:52" ht="12" customHeight="1">
      <c r="A144" s="13"/>
      <c r="B144" s="11" t="s">
        <v>109</v>
      </c>
      <c r="C144" s="13"/>
      <c r="D144" s="13"/>
      <c r="E144" s="13"/>
      <c r="F144" s="13"/>
      <c r="G144" s="13"/>
      <c r="H144" s="13"/>
      <c r="I144" s="13"/>
      <c r="J144" s="13"/>
      <c r="K144" s="13"/>
      <c r="L144" s="13"/>
      <c r="M144" s="13"/>
      <c r="N144" s="13"/>
      <c r="O144" s="13"/>
      <c r="P144" s="13"/>
      <c r="Q144" s="13"/>
      <c r="R144" s="13"/>
      <c r="S144" s="13"/>
      <c r="T144" s="13"/>
      <c r="U144" s="13"/>
      <c r="V144" s="13"/>
      <c r="W144" s="13"/>
      <c r="X144" s="13"/>
      <c r="Y144" s="60"/>
      <c r="Z144" s="60"/>
      <c r="AA144" s="5" t="s">
        <v>225</v>
      </c>
      <c r="AB144" s="188" t="s">
        <v>220</v>
      </c>
      <c r="AC144" s="188"/>
      <c r="AD144" s="188"/>
      <c r="AE144" s="188"/>
      <c r="AF144" s="188"/>
      <c r="AG144" s="188"/>
      <c r="AH144" s="188"/>
      <c r="AI144" s="188"/>
      <c r="AJ144" s="188"/>
      <c r="AK144" s="188"/>
      <c r="AL144" s="53"/>
      <c r="AM144" s="53"/>
      <c r="AN144" s="53"/>
      <c r="AO144" s="53"/>
      <c r="AP144" s="53"/>
      <c r="AQ144" s="53"/>
      <c r="AR144" s="13"/>
      <c r="AS144" s="13"/>
      <c r="AT144" s="13"/>
      <c r="AU144" s="13"/>
      <c r="AV144" s="13"/>
      <c r="AW144" s="13"/>
      <c r="AX144" s="13"/>
    </row>
    <row r="145" spans="1:52" ht="12" customHeight="1">
      <c r="A145" s="5" t="s">
        <v>225</v>
      </c>
      <c r="B145" s="12" t="s">
        <v>323</v>
      </c>
      <c r="C145" s="13"/>
      <c r="D145" s="13"/>
      <c r="E145" s="13"/>
      <c r="F145" s="13"/>
      <c r="G145" s="13"/>
      <c r="H145" s="13"/>
      <c r="I145" s="13"/>
      <c r="J145" s="13"/>
      <c r="K145" s="13"/>
      <c r="L145" s="13"/>
      <c r="M145" s="13"/>
      <c r="N145" s="13"/>
      <c r="O145" s="13"/>
      <c r="P145" s="13"/>
      <c r="Q145" s="13"/>
      <c r="R145" s="253" t="s">
        <v>121</v>
      </c>
      <c r="S145" s="253"/>
      <c r="T145" s="253"/>
      <c r="U145" s="254"/>
      <c r="V145" s="254"/>
      <c r="W145" s="254"/>
      <c r="X145" s="254"/>
      <c r="Y145" s="60"/>
      <c r="Z145" s="60"/>
      <c r="AA145" s="5"/>
      <c r="AB145" s="188"/>
      <c r="AC145" s="188"/>
      <c r="AD145" s="188"/>
      <c r="AE145" s="188"/>
      <c r="AF145" s="188"/>
      <c r="AG145" s="188"/>
      <c r="AH145" s="188"/>
      <c r="AI145" s="188"/>
      <c r="AJ145" s="188"/>
      <c r="AK145" s="188"/>
      <c r="AL145" s="53"/>
      <c r="AM145" s="53"/>
      <c r="AN145" s="53"/>
      <c r="AO145" s="53"/>
      <c r="AP145" s="53"/>
      <c r="AQ145" s="53"/>
      <c r="AR145" s="13"/>
      <c r="AS145" s="13"/>
      <c r="AT145" s="13"/>
      <c r="AU145" s="13"/>
      <c r="AV145" s="13"/>
      <c r="AW145" s="13"/>
      <c r="AX145" s="13"/>
    </row>
    <row r="146" spans="1:52" ht="12" customHeight="1">
      <c r="A146" s="5" t="s">
        <v>225</v>
      </c>
      <c r="B146" s="188" t="s">
        <v>324</v>
      </c>
      <c r="C146" s="188"/>
      <c r="D146" s="188"/>
      <c r="E146" s="188"/>
      <c r="F146" s="188"/>
      <c r="G146" s="188"/>
      <c r="H146" s="188"/>
      <c r="I146" s="188"/>
      <c r="J146" s="188"/>
      <c r="K146" s="188"/>
      <c r="L146" s="188"/>
      <c r="M146" s="188"/>
      <c r="N146" s="188"/>
      <c r="O146" s="188"/>
      <c r="P146" s="188"/>
      <c r="Q146" s="188"/>
      <c r="R146" s="13"/>
      <c r="S146" s="13"/>
      <c r="T146" s="13"/>
      <c r="U146" s="13"/>
      <c r="V146" s="13"/>
      <c r="W146" s="13"/>
      <c r="X146" s="13"/>
      <c r="Y146" s="60"/>
      <c r="Z146" s="60"/>
      <c r="AA146" s="13"/>
      <c r="AB146" s="188"/>
      <c r="AC146" s="188"/>
      <c r="AD146" s="188"/>
      <c r="AE146" s="188"/>
      <c r="AF146" s="188"/>
      <c r="AG146" s="188"/>
      <c r="AH146" s="188"/>
      <c r="AI146" s="188"/>
      <c r="AJ146" s="188"/>
      <c r="AK146" s="188"/>
      <c r="AL146" s="252" t="s">
        <v>169</v>
      </c>
      <c r="AM146" s="252"/>
      <c r="AN146" s="252"/>
      <c r="AO146" s="252"/>
      <c r="AP146" s="252"/>
      <c r="AQ146" s="250"/>
      <c r="AR146" s="250"/>
      <c r="AS146" s="250"/>
      <c r="AT146" s="250"/>
      <c r="AU146" s="250"/>
      <c r="AV146" s="250"/>
      <c r="AW146" s="250"/>
      <c r="AX146" s="250"/>
    </row>
    <row r="147" spans="1:52" ht="12" customHeight="1">
      <c r="A147" s="13"/>
      <c r="B147" s="188"/>
      <c r="C147" s="188"/>
      <c r="D147" s="188"/>
      <c r="E147" s="188"/>
      <c r="F147" s="188"/>
      <c r="G147" s="188"/>
      <c r="H147" s="188"/>
      <c r="I147" s="188"/>
      <c r="J147" s="188"/>
      <c r="K147" s="188"/>
      <c r="L147" s="188"/>
      <c r="M147" s="188"/>
      <c r="N147" s="188"/>
      <c r="O147" s="188"/>
      <c r="P147" s="188"/>
      <c r="Q147" s="188"/>
      <c r="R147" s="13"/>
      <c r="S147" s="13"/>
      <c r="T147" s="13"/>
      <c r="U147" s="13"/>
      <c r="V147" s="13"/>
      <c r="W147" s="13"/>
      <c r="X147" s="13"/>
      <c r="Y147" s="60"/>
      <c r="Z147" s="60"/>
      <c r="AA147" s="5" t="s">
        <v>225</v>
      </c>
      <c r="AB147" s="188" t="s">
        <v>171</v>
      </c>
      <c r="AC147" s="188"/>
      <c r="AD147" s="188"/>
      <c r="AE147" s="188"/>
      <c r="AF147" s="188"/>
      <c r="AG147" s="188"/>
      <c r="AH147" s="188"/>
      <c r="AI147" s="188"/>
      <c r="AJ147" s="188"/>
      <c r="AK147" s="188"/>
      <c r="AL147" s="13"/>
      <c r="AM147" s="13"/>
      <c r="AN147" s="13"/>
      <c r="AO147" s="13"/>
      <c r="AP147" s="13"/>
      <c r="AQ147" s="53"/>
      <c r="AR147" s="53"/>
      <c r="AS147" s="53"/>
      <c r="AT147" s="66"/>
      <c r="AU147" s="66"/>
      <c r="AV147" s="66"/>
      <c r="AW147" s="66"/>
      <c r="AX147" s="66"/>
    </row>
    <row r="148" spans="1:52" ht="12" customHeight="1">
      <c r="A148" s="13"/>
      <c r="B148" s="188"/>
      <c r="C148" s="188"/>
      <c r="D148" s="188"/>
      <c r="E148" s="188"/>
      <c r="F148" s="188"/>
      <c r="G148" s="188"/>
      <c r="H148" s="188"/>
      <c r="I148" s="188"/>
      <c r="J148" s="188"/>
      <c r="K148" s="188"/>
      <c r="L148" s="188"/>
      <c r="M148" s="188"/>
      <c r="N148" s="188"/>
      <c r="O148" s="188"/>
      <c r="P148" s="188"/>
      <c r="Q148" s="188"/>
      <c r="R148" s="253" t="s">
        <v>330</v>
      </c>
      <c r="S148" s="253"/>
      <c r="T148" s="253"/>
      <c r="U148" s="254"/>
      <c r="V148" s="254"/>
      <c r="W148" s="254"/>
      <c r="X148" s="254"/>
      <c r="Y148" s="60"/>
      <c r="Z148" s="60"/>
      <c r="AA148" s="5"/>
      <c r="AB148" s="188"/>
      <c r="AC148" s="188"/>
      <c r="AD148" s="188"/>
      <c r="AE148" s="188"/>
      <c r="AF148" s="188"/>
      <c r="AG148" s="188"/>
      <c r="AH148" s="188"/>
      <c r="AI148" s="188"/>
      <c r="AJ148" s="188"/>
      <c r="AK148" s="188"/>
      <c r="AL148" s="252" t="s">
        <v>169</v>
      </c>
      <c r="AM148" s="252"/>
      <c r="AN148" s="252"/>
      <c r="AO148" s="252"/>
      <c r="AP148" s="252"/>
      <c r="AQ148" s="250"/>
      <c r="AR148" s="250"/>
      <c r="AS148" s="250"/>
      <c r="AT148" s="250"/>
      <c r="AU148" s="250"/>
      <c r="AV148" s="250"/>
      <c r="AW148" s="250"/>
      <c r="AX148" s="250"/>
      <c r="AY148" s="1"/>
      <c r="AZ148" s="1"/>
    </row>
    <row r="149" spans="1:52" ht="12" customHeight="1">
      <c r="A149" s="5" t="s">
        <v>225</v>
      </c>
      <c r="B149" s="188" t="s">
        <v>325</v>
      </c>
      <c r="C149" s="188"/>
      <c r="D149" s="188"/>
      <c r="E149" s="188"/>
      <c r="F149" s="188"/>
      <c r="G149" s="188"/>
      <c r="H149" s="188"/>
      <c r="I149" s="188"/>
      <c r="J149" s="188"/>
      <c r="K149" s="188"/>
      <c r="L149" s="188"/>
      <c r="M149" s="188"/>
      <c r="N149" s="188"/>
      <c r="O149" s="188"/>
      <c r="P149" s="188"/>
      <c r="Q149" s="188"/>
      <c r="R149" s="13"/>
      <c r="S149" s="13"/>
      <c r="T149" s="13"/>
      <c r="U149" s="13"/>
      <c r="V149" s="13"/>
      <c r="W149" s="13"/>
      <c r="X149" s="13"/>
      <c r="Y149" s="60"/>
      <c r="Z149" s="60"/>
      <c r="AA149" s="5" t="s">
        <v>225</v>
      </c>
      <c r="AB149" s="13" t="s">
        <v>70</v>
      </c>
      <c r="AC149" s="13"/>
      <c r="AD149" s="13"/>
      <c r="AE149" s="13"/>
      <c r="AF149" s="13"/>
      <c r="AG149" s="13"/>
      <c r="AH149" s="13"/>
      <c r="AI149" s="13"/>
      <c r="AJ149" s="13"/>
      <c r="AK149" s="13"/>
      <c r="AL149" s="53"/>
      <c r="AM149" s="53"/>
      <c r="AN149" s="53"/>
      <c r="AO149" s="53"/>
      <c r="AP149" s="53"/>
      <c r="AQ149" s="249" t="s">
        <v>71</v>
      </c>
      <c r="AR149" s="249"/>
      <c r="AS149" s="249"/>
      <c r="AT149" s="249"/>
      <c r="AU149" s="249"/>
      <c r="AV149" s="249"/>
      <c r="AW149" s="249"/>
      <c r="AX149" s="249"/>
    </row>
    <row r="150" spans="1:52" ht="12" customHeight="1">
      <c r="A150" s="13"/>
      <c r="B150" s="188"/>
      <c r="C150" s="188"/>
      <c r="D150" s="188"/>
      <c r="E150" s="188"/>
      <c r="F150" s="188"/>
      <c r="G150" s="188"/>
      <c r="H150" s="188"/>
      <c r="I150" s="188"/>
      <c r="J150" s="188"/>
      <c r="K150" s="188"/>
      <c r="L150" s="188"/>
      <c r="M150" s="188"/>
      <c r="N150" s="188"/>
      <c r="O150" s="188"/>
      <c r="P150" s="188"/>
      <c r="Q150" s="188"/>
      <c r="R150" s="13"/>
      <c r="S150" s="13"/>
      <c r="T150" s="13"/>
      <c r="U150" s="13"/>
      <c r="V150" s="13"/>
      <c r="W150" s="13"/>
      <c r="X150" s="13"/>
      <c r="Y150" s="60"/>
      <c r="Z150" s="60"/>
      <c r="AA150" s="5" t="s">
        <v>225</v>
      </c>
      <c r="AB150" s="13" t="s">
        <v>23</v>
      </c>
      <c r="AC150" s="13"/>
      <c r="AD150" s="13"/>
      <c r="AE150" s="13"/>
      <c r="AF150" s="13"/>
      <c r="AG150" s="13"/>
      <c r="AH150" s="13"/>
      <c r="AI150" s="13"/>
      <c r="AJ150" s="13"/>
      <c r="AK150" s="13"/>
      <c r="AL150" s="252" t="s">
        <v>169</v>
      </c>
      <c r="AM150" s="252"/>
      <c r="AN150" s="252"/>
      <c r="AO150" s="252"/>
      <c r="AP150" s="252"/>
      <c r="AQ150" s="250"/>
      <c r="AR150" s="250"/>
      <c r="AS150" s="250"/>
      <c r="AT150" s="250"/>
      <c r="AU150" s="250"/>
      <c r="AV150" s="250"/>
      <c r="AW150" s="250"/>
      <c r="AX150" s="250"/>
    </row>
    <row r="151" spans="1:52" ht="12" customHeight="1">
      <c r="A151" s="13"/>
      <c r="B151" s="188"/>
      <c r="C151" s="188"/>
      <c r="D151" s="188"/>
      <c r="E151" s="188"/>
      <c r="F151" s="188"/>
      <c r="G151" s="188"/>
      <c r="H151" s="188"/>
      <c r="I151" s="188"/>
      <c r="J151" s="188"/>
      <c r="K151" s="188"/>
      <c r="L151" s="188"/>
      <c r="M151" s="188"/>
      <c r="N151" s="188"/>
      <c r="O151" s="188"/>
      <c r="P151" s="188"/>
      <c r="Q151" s="188"/>
      <c r="R151" s="253" t="s">
        <v>331</v>
      </c>
      <c r="S151" s="253"/>
      <c r="T151" s="253"/>
      <c r="U151" s="254"/>
      <c r="V151" s="254"/>
      <c r="W151" s="254"/>
      <c r="X151" s="254"/>
      <c r="Y151" s="60"/>
      <c r="Z151" s="60"/>
      <c r="AA151" s="5" t="s">
        <v>225</v>
      </c>
      <c r="AB151" s="188" t="s">
        <v>219</v>
      </c>
      <c r="AC151" s="188"/>
      <c r="AD151" s="188"/>
      <c r="AE151" s="188"/>
      <c r="AF151" s="188"/>
      <c r="AG151" s="188"/>
      <c r="AH151" s="188"/>
      <c r="AI151" s="188"/>
      <c r="AJ151" s="188"/>
      <c r="AK151" s="188"/>
      <c r="AL151" s="53"/>
      <c r="AM151" s="53"/>
      <c r="AN151" s="53"/>
      <c r="AO151" s="53"/>
      <c r="AP151" s="53"/>
      <c r="AQ151" s="13"/>
      <c r="AR151" s="13"/>
      <c r="AS151" s="13"/>
      <c r="AT151" s="13"/>
      <c r="AU151" s="13"/>
      <c r="AV151" s="13"/>
      <c r="AW151" s="13"/>
      <c r="AX151" s="13"/>
    </row>
    <row r="152" spans="1:52" ht="12" customHeight="1">
      <c r="A152" s="5" t="s">
        <v>225</v>
      </c>
      <c r="B152" s="188" t="s">
        <v>326</v>
      </c>
      <c r="C152" s="188"/>
      <c r="D152" s="188"/>
      <c r="E152" s="188"/>
      <c r="F152" s="188"/>
      <c r="G152" s="188"/>
      <c r="H152" s="188"/>
      <c r="I152" s="188"/>
      <c r="J152" s="188"/>
      <c r="K152" s="188"/>
      <c r="L152" s="188"/>
      <c r="M152" s="188"/>
      <c r="N152" s="188"/>
      <c r="O152" s="188"/>
      <c r="P152" s="188"/>
      <c r="Q152" s="188"/>
      <c r="R152" s="13"/>
      <c r="S152" s="13"/>
      <c r="T152" s="13"/>
      <c r="U152" s="13"/>
      <c r="V152" s="13"/>
      <c r="W152" s="13"/>
      <c r="X152" s="13"/>
      <c r="Y152" s="60"/>
      <c r="Z152" s="60"/>
      <c r="AA152" s="5"/>
      <c r="AB152" s="188"/>
      <c r="AC152" s="188"/>
      <c r="AD152" s="188"/>
      <c r="AE152" s="188"/>
      <c r="AF152" s="188"/>
      <c r="AG152" s="188"/>
      <c r="AH152" s="188"/>
      <c r="AI152" s="188"/>
      <c r="AJ152" s="188"/>
      <c r="AK152" s="188"/>
      <c r="AL152" s="252" t="s">
        <v>169</v>
      </c>
      <c r="AM152" s="252"/>
      <c r="AN152" s="252"/>
      <c r="AO152" s="252"/>
      <c r="AP152" s="252"/>
      <c r="AQ152" s="250"/>
      <c r="AR152" s="250"/>
      <c r="AS152" s="250"/>
      <c r="AT152" s="250"/>
      <c r="AU152" s="250"/>
      <c r="AV152" s="250"/>
      <c r="AW152" s="250"/>
      <c r="AX152" s="250"/>
    </row>
    <row r="153" spans="1:52" ht="12" customHeight="1">
      <c r="A153" s="13"/>
      <c r="B153" s="188"/>
      <c r="C153" s="188"/>
      <c r="D153" s="188"/>
      <c r="E153" s="188"/>
      <c r="F153" s="188"/>
      <c r="G153" s="188"/>
      <c r="H153" s="188"/>
      <c r="I153" s="188"/>
      <c r="J153" s="188"/>
      <c r="K153" s="188"/>
      <c r="L153" s="188"/>
      <c r="M153" s="188"/>
      <c r="N153" s="188"/>
      <c r="O153" s="188"/>
      <c r="P153" s="188"/>
      <c r="Q153" s="188"/>
      <c r="R153" s="253" t="s">
        <v>332</v>
      </c>
      <c r="S153" s="253"/>
      <c r="T153" s="253"/>
      <c r="U153" s="254"/>
      <c r="V153" s="254"/>
      <c r="W153" s="254"/>
      <c r="X153" s="254"/>
      <c r="Y153" s="60"/>
      <c r="Z153" s="60"/>
      <c r="AA153" s="5" t="s">
        <v>225</v>
      </c>
      <c r="AB153" s="13" t="s">
        <v>173</v>
      </c>
      <c r="AC153" s="13"/>
      <c r="AD153" s="13"/>
      <c r="AE153" s="13"/>
      <c r="AF153" s="13"/>
      <c r="AG153" s="13"/>
      <c r="AH153" s="13"/>
      <c r="AI153" s="13"/>
      <c r="AJ153" s="13"/>
      <c r="AK153" s="13"/>
      <c r="AL153" s="13"/>
      <c r="AM153" s="13"/>
      <c r="AN153" s="13"/>
      <c r="AO153" s="252" t="s">
        <v>10</v>
      </c>
      <c r="AP153" s="252"/>
      <c r="AQ153" s="265">
        <f>IF(AQ148,(AQ152/AQ148)*100,0)</f>
        <v>0</v>
      </c>
      <c r="AR153" s="265"/>
      <c r="AS153" s="265"/>
      <c r="AT153" s="265"/>
      <c r="AU153" s="265"/>
      <c r="AV153" s="265"/>
      <c r="AW153" s="265"/>
      <c r="AX153" s="265"/>
    </row>
    <row r="154" spans="1:52" ht="12" customHeight="1">
      <c r="A154" s="13"/>
      <c r="B154" s="188"/>
      <c r="C154" s="188"/>
      <c r="D154" s="188"/>
      <c r="E154" s="188"/>
      <c r="F154" s="188"/>
      <c r="G154" s="188"/>
      <c r="H154" s="188"/>
      <c r="I154" s="188"/>
      <c r="J154" s="188"/>
      <c r="K154" s="188"/>
      <c r="L154" s="188"/>
      <c r="M154" s="188"/>
      <c r="N154" s="188"/>
      <c r="O154" s="188"/>
      <c r="P154" s="188"/>
      <c r="Q154" s="188"/>
      <c r="R154" s="13"/>
      <c r="S154" s="13"/>
      <c r="T154" s="13"/>
      <c r="U154" s="13"/>
      <c r="V154" s="13"/>
      <c r="W154" s="13"/>
      <c r="X154" s="13"/>
      <c r="Y154" s="60"/>
      <c r="Z154" s="60"/>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row>
    <row r="155" spans="1:52" ht="12" customHeight="1">
      <c r="A155" s="5" t="s">
        <v>225</v>
      </c>
      <c r="B155" s="188" t="s">
        <v>327</v>
      </c>
      <c r="C155" s="188"/>
      <c r="D155" s="188"/>
      <c r="E155" s="188"/>
      <c r="F155" s="188"/>
      <c r="G155" s="188"/>
      <c r="H155" s="188"/>
      <c r="I155" s="188"/>
      <c r="J155" s="188"/>
      <c r="K155" s="188"/>
      <c r="L155" s="188"/>
      <c r="M155" s="188"/>
      <c r="N155" s="188"/>
      <c r="O155" s="188"/>
      <c r="P155" s="188"/>
      <c r="Q155" s="188"/>
      <c r="R155" s="13"/>
      <c r="S155" s="13"/>
      <c r="T155" s="13"/>
      <c r="U155" s="13"/>
      <c r="V155" s="13"/>
      <c r="W155" s="13"/>
      <c r="X155" s="13"/>
      <c r="Y155" s="60"/>
      <c r="Z155" s="60"/>
      <c r="AA155" s="13" t="s">
        <v>172</v>
      </c>
      <c r="AB155" s="13"/>
      <c r="AC155" s="13"/>
      <c r="AD155" s="13"/>
      <c r="AE155" s="13"/>
      <c r="AF155" s="13"/>
      <c r="AG155" s="13"/>
      <c r="AH155" s="13"/>
      <c r="AI155" s="13"/>
      <c r="AJ155" s="13"/>
      <c r="AK155" s="13"/>
      <c r="AL155" s="13"/>
      <c r="AM155" s="13"/>
      <c r="AN155" s="13"/>
      <c r="AO155" s="13"/>
      <c r="AP155" s="13"/>
      <c r="AQ155" s="255"/>
      <c r="AR155" s="255"/>
      <c r="AS155" s="255"/>
      <c r="AT155" s="255"/>
      <c r="AU155" s="255"/>
      <c r="AV155" s="255"/>
      <c r="AW155" s="255"/>
      <c r="AX155" s="255"/>
    </row>
    <row r="156" spans="1:52" ht="12" customHeight="1">
      <c r="A156" s="13"/>
      <c r="B156" s="188"/>
      <c r="C156" s="188"/>
      <c r="D156" s="188"/>
      <c r="E156" s="188"/>
      <c r="F156" s="188"/>
      <c r="G156" s="188"/>
      <c r="H156" s="188"/>
      <c r="I156" s="188"/>
      <c r="J156" s="188"/>
      <c r="K156" s="188"/>
      <c r="L156" s="188"/>
      <c r="M156" s="188"/>
      <c r="N156" s="188"/>
      <c r="O156" s="188"/>
      <c r="P156" s="188"/>
      <c r="Q156" s="188"/>
      <c r="R156" s="253" t="s">
        <v>167</v>
      </c>
      <c r="S156" s="253"/>
      <c r="T156" s="253"/>
      <c r="U156" s="254"/>
      <c r="V156" s="254"/>
      <c r="W156" s="254"/>
      <c r="X156" s="254"/>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1"/>
      <c r="AU156" s="61"/>
      <c r="AV156" s="61"/>
      <c r="AW156" s="61"/>
      <c r="AX156" s="61"/>
    </row>
    <row r="157" spans="1:52" ht="12" customHeight="1">
      <c r="Y157" s="60"/>
      <c r="Z157" s="60"/>
      <c r="AA157" s="186" t="s">
        <v>276</v>
      </c>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row>
    <row r="158" spans="1:52" ht="12" customHeight="1">
      <c r="A158" s="18"/>
      <c r="B158" s="12"/>
      <c r="C158" s="197" t="s">
        <v>277</v>
      </c>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60"/>
      <c r="Z158" s="60"/>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row>
    <row r="159" spans="1:52" ht="12" customHeight="1">
      <c r="A159" s="12"/>
      <c r="B159" s="12"/>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60"/>
      <c r="Z159" s="60"/>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row>
    <row r="160" spans="1:52" ht="12" customHeight="1">
      <c r="A160" s="65"/>
      <c r="B160" s="12"/>
      <c r="C160" s="197" t="s">
        <v>103</v>
      </c>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60"/>
      <c r="Z160" s="60"/>
    </row>
    <row r="161" spans="1:50" ht="12" customHeight="1">
      <c r="A161" s="18"/>
      <c r="B161" s="12"/>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60"/>
      <c r="Z161" s="60"/>
      <c r="AA161" s="16" t="s">
        <v>51</v>
      </c>
      <c r="AB161" s="13"/>
      <c r="AC161" s="6" t="s">
        <v>278</v>
      </c>
      <c r="AD161" s="13"/>
      <c r="AE161" s="13"/>
      <c r="AF161" s="13"/>
      <c r="AG161" s="13"/>
      <c r="AH161" s="13"/>
      <c r="AI161" s="13"/>
      <c r="AJ161" s="13"/>
      <c r="AK161" s="13"/>
      <c r="AL161" s="13"/>
      <c r="AM161" s="13"/>
      <c r="AN161" s="13"/>
      <c r="AO161" s="13"/>
      <c r="AP161" s="13"/>
      <c r="AQ161" s="13"/>
      <c r="AR161" s="13"/>
      <c r="AS161" s="13"/>
      <c r="AT161" s="13"/>
      <c r="AU161" s="13"/>
      <c r="AV161" s="13"/>
      <c r="AW161" s="13"/>
      <c r="AX161" s="13"/>
    </row>
    <row r="162" spans="1:50" ht="12" customHeight="1">
      <c r="A162" s="12"/>
      <c r="B162" s="12"/>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60"/>
      <c r="Z162" s="60"/>
      <c r="AA162" s="195" t="s">
        <v>100</v>
      </c>
      <c r="AB162" s="195"/>
      <c r="AC162" s="195"/>
      <c r="AD162" s="195"/>
      <c r="AE162" s="195"/>
      <c r="AF162" s="195"/>
      <c r="AG162" s="195"/>
      <c r="AH162" s="195"/>
      <c r="AI162" s="195"/>
      <c r="AJ162" s="195"/>
      <c r="AK162" s="195"/>
      <c r="AL162" s="195"/>
      <c r="AM162" s="195"/>
      <c r="AN162" s="195"/>
      <c r="AO162" s="195"/>
      <c r="AP162" s="195"/>
      <c r="AQ162" s="195"/>
      <c r="AR162" s="195"/>
      <c r="AS162" s="195"/>
      <c r="AT162" s="195"/>
      <c r="AU162" s="195"/>
      <c r="AV162" s="195"/>
      <c r="AW162" s="195"/>
      <c r="AX162" s="195"/>
    </row>
    <row r="163" spans="1:50" ht="12" customHeight="1">
      <c r="A163" s="18"/>
      <c r="B163" s="12"/>
      <c r="C163" s="13" t="s">
        <v>69</v>
      </c>
      <c r="D163" s="13"/>
      <c r="E163" s="13"/>
      <c r="F163" s="13"/>
      <c r="G163" s="13"/>
      <c r="H163" s="13"/>
      <c r="I163" s="13"/>
      <c r="J163" s="13"/>
      <c r="K163" s="13"/>
      <c r="L163" s="13"/>
      <c r="M163" s="13"/>
      <c r="N163" s="13"/>
      <c r="O163" s="13"/>
      <c r="P163" s="13"/>
      <c r="Q163" s="13"/>
      <c r="R163" s="13"/>
      <c r="T163" s="35" t="s">
        <v>169</v>
      </c>
      <c r="U163" s="255"/>
      <c r="V163" s="255"/>
      <c r="W163" s="255"/>
      <c r="X163" s="255"/>
      <c r="Y163" s="60"/>
      <c r="Z163" s="60"/>
      <c r="AA163" s="195"/>
      <c r="AB163" s="195"/>
      <c r="AC163" s="195"/>
      <c r="AD163" s="195"/>
      <c r="AE163" s="195"/>
      <c r="AF163" s="195"/>
      <c r="AG163" s="195"/>
      <c r="AH163" s="195"/>
      <c r="AI163" s="195"/>
      <c r="AJ163" s="195"/>
      <c r="AK163" s="195"/>
      <c r="AL163" s="195"/>
      <c r="AM163" s="195"/>
      <c r="AN163" s="195"/>
      <c r="AO163" s="195"/>
      <c r="AP163" s="195"/>
      <c r="AQ163" s="195"/>
      <c r="AR163" s="195"/>
      <c r="AS163" s="195"/>
      <c r="AT163" s="195"/>
      <c r="AU163" s="195"/>
      <c r="AV163" s="195"/>
      <c r="AW163" s="195"/>
      <c r="AX163" s="195"/>
    </row>
    <row r="164" spans="1:50" ht="12" customHeight="1">
      <c r="A164" s="59"/>
      <c r="B164" s="59"/>
      <c r="C164" s="59"/>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195"/>
      <c r="AB164" s="195"/>
      <c r="AC164" s="195"/>
      <c r="AD164" s="195"/>
      <c r="AE164" s="195"/>
      <c r="AF164" s="195"/>
      <c r="AG164" s="195"/>
      <c r="AH164" s="195"/>
      <c r="AI164" s="195"/>
      <c r="AJ164" s="195"/>
      <c r="AK164" s="195"/>
      <c r="AL164" s="195"/>
      <c r="AM164" s="195"/>
      <c r="AN164" s="195"/>
      <c r="AO164" s="195"/>
      <c r="AP164" s="195"/>
      <c r="AQ164" s="195"/>
      <c r="AR164" s="195"/>
      <c r="AS164" s="195"/>
      <c r="AT164" s="195"/>
      <c r="AU164" s="195"/>
      <c r="AV164" s="195"/>
      <c r="AW164" s="195"/>
      <c r="AX164" s="195"/>
    </row>
    <row r="165" spans="1:50" ht="12" customHeight="1">
      <c r="A165" s="16" t="s">
        <v>52</v>
      </c>
      <c r="B165" s="13"/>
      <c r="C165" s="6" t="s">
        <v>279</v>
      </c>
      <c r="D165" s="53"/>
      <c r="E165" s="53"/>
      <c r="F165" s="53"/>
      <c r="G165" s="53"/>
      <c r="H165" s="53"/>
      <c r="I165" s="53"/>
      <c r="J165" s="53"/>
      <c r="K165" s="53"/>
      <c r="L165" s="53"/>
      <c r="M165" s="53"/>
      <c r="N165" s="53"/>
      <c r="O165" s="53"/>
      <c r="P165" s="53"/>
      <c r="Q165" s="53"/>
      <c r="R165" s="53"/>
      <c r="S165" s="53"/>
      <c r="T165" s="53"/>
      <c r="U165" s="53"/>
      <c r="V165" s="53"/>
      <c r="W165" s="53"/>
      <c r="X165" s="53"/>
      <c r="Y165" s="60"/>
      <c r="Z165" s="60"/>
      <c r="AA165" s="195"/>
      <c r="AB165" s="195"/>
      <c r="AC165" s="195"/>
      <c r="AD165" s="195"/>
      <c r="AE165" s="195"/>
      <c r="AF165" s="195"/>
      <c r="AG165" s="195"/>
      <c r="AH165" s="195"/>
      <c r="AI165" s="195"/>
      <c r="AJ165" s="195"/>
      <c r="AK165" s="195"/>
      <c r="AL165" s="195"/>
      <c r="AM165" s="195"/>
      <c r="AN165" s="195"/>
      <c r="AO165" s="195"/>
      <c r="AP165" s="195"/>
      <c r="AQ165" s="195"/>
      <c r="AR165" s="195"/>
      <c r="AS165" s="195"/>
      <c r="AT165" s="195"/>
      <c r="AU165" s="195"/>
      <c r="AV165" s="195"/>
      <c r="AW165" s="195"/>
      <c r="AX165" s="195"/>
    </row>
    <row r="166" spans="1:50" ht="12" customHeight="1">
      <c r="A166" s="20" t="s">
        <v>356</v>
      </c>
      <c r="B166" s="13"/>
      <c r="C166" s="53"/>
      <c r="D166" s="53"/>
      <c r="E166" s="53"/>
      <c r="F166" s="53"/>
      <c r="G166" s="53"/>
      <c r="H166" s="53"/>
      <c r="I166" s="53"/>
      <c r="J166" s="53"/>
      <c r="K166" s="53"/>
      <c r="L166" s="53"/>
      <c r="M166" s="53"/>
      <c r="N166" s="53"/>
      <c r="O166" s="53"/>
      <c r="P166" s="53"/>
      <c r="Q166" s="53"/>
      <c r="R166" s="53"/>
      <c r="S166" s="53"/>
      <c r="T166" s="53"/>
      <c r="U166" s="53"/>
      <c r="V166" s="53"/>
      <c r="W166" s="53"/>
      <c r="X166" s="53"/>
      <c r="Y166" s="60"/>
      <c r="Z166" s="60"/>
      <c r="AA166" s="195"/>
      <c r="AB166" s="195"/>
      <c r="AC166" s="195"/>
      <c r="AD166" s="195"/>
      <c r="AE166" s="195"/>
      <c r="AF166" s="195"/>
      <c r="AG166" s="195"/>
      <c r="AH166" s="195"/>
      <c r="AI166" s="195"/>
      <c r="AJ166" s="195"/>
      <c r="AK166" s="195"/>
      <c r="AL166" s="195"/>
      <c r="AM166" s="195"/>
      <c r="AN166" s="195"/>
      <c r="AO166" s="195"/>
      <c r="AP166" s="195"/>
      <c r="AQ166" s="195"/>
      <c r="AR166" s="195"/>
      <c r="AS166" s="195"/>
      <c r="AT166" s="195"/>
      <c r="AU166" s="195"/>
      <c r="AV166" s="195"/>
      <c r="AW166" s="195"/>
      <c r="AX166" s="195"/>
    </row>
    <row r="167" spans="1:50" ht="12" customHeight="1">
      <c r="A167" s="7"/>
      <c r="B167" s="7"/>
      <c r="C167" s="13"/>
      <c r="D167" s="13"/>
      <c r="E167" s="13"/>
      <c r="F167" s="13"/>
      <c r="G167" s="13"/>
      <c r="H167" s="13"/>
      <c r="I167" s="13"/>
      <c r="J167" s="13"/>
      <c r="K167" s="13"/>
      <c r="L167" s="13"/>
      <c r="M167" s="13"/>
      <c r="N167" s="13"/>
      <c r="O167" s="13"/>
      <c r="P167" s="13"/>
      <c r="Q167" s="13"/>
      <c r="R167" s="13"/>
      <c r="S167" s="13"/>
      <c r="T167" s="13"/>
      <c r="U167" s="13"/>
      <c r="V167" s="13"/>
      <c r="W167" s="13"/>
      <c r="X167" s="13"/>
      <c r="Y167" s="60"/>
      <c r="Z167" s="60"/>
      <c r="AA167" s="186" t="s">
        <v>280</v>
      </c>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row>
    <row r="168" spans="1:50" ht="12" customHeight="1">
      <c r="A168" s="20" t="s">
        <v>281</v>
      </c>
      <c r="B168" s="13"/>
      <c r="C168" s="53"/>
      <c r="D168" s="53"/>
      <c r="E168" s="53"/>
      <c r="F168" s="53"/>
      <c r="G168" s="53"/>
      <c r="H168" s="53"/>
      <c r="I168" s="53"/>
      <c r="J168" s="53"/>
      <c r="K168" s="53"/>
      <c r="L168" s="53"/>
      <c r="M168" s="53"/>
      <c r="N168" s="53"/>
      <c r="O168" s="53"/>
      <c r="P168" s="53"/>
      <c r="Q168" s="53"/>
      <c r="R168" s="53"/>
      <c r="S168" s="53"/>
      <c r="T168" s="53"/>
      <c r="U168" s="53"/>
      <c r="V168" s="53"/>
      <c r="W168" s="53"/>
      <c r="X168" s="53"/>
      <c r="Y168" s="60"/>
      <c r="Z168" s="60"/>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row>
    <row r="169" spans="1:50" ht="12" customHeight="1">
      <c r="A169" s="186" t="s">
        <v>221</v>
      </c>
      <c r="B169" s="18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60"/>
      <c r="Z169" s="60"/>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row>
    <row r="170" spans="1:50" ht="12" customHeight="1">
      <c r="A170" s="186"/>
      <c r="B170" s="18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60"/>
      <c r="Z170" s="60"/>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row>
    <row r="171" spans="1:50" ht="12" customHeight="1">
      <c r="A171" s="186"/>
      <c r="B171" s="18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60"/>
      <c r="Z171" s="60"/>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row>
    <row r="172" spans="1:50" ht="12" customHeight="1">
      <c r="A172" s="13"/>
      <c r="B172" s="13"/>
      <c r="C172" s="72"/>
      <c r="D172" s="72"/>
      <c r="E172" s="72"/>
      <c r="F172" s="72"/>
      <c r="G172" s="72"/>
      <c r="H172" s="72"/>
      <c r="I172" s="72"/>
      <c r="J172" s="72"/>
      <c r="K172" s="72"/>
      <c r="L172" s="72"/>
      <c r="M172" s="72"/>
      <c r="N172" s="72"/>
      <c r="O172" s="72"/>
      <c r="P172" s="72"/>
      <c r="Q172" s="72"/>
      <c r="R172" s="72"/>
      <c r="S172" s="72"/>
      <c r="T172" s="72"/>
      <c r="U172" s="72"/>
      <c r="V172" s="72"/>
      <c r="W172" s="72"/>
      <c r="X172" s="72"/>
      <c r="Y172" s="60"/>
      <c r="Z172" s="60"/>
      <c r="AA172" s="186" t="s">
        <v>101</v>
      </c>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row>
    <row r="173" spans="1:50" ht="12" customHeight="1">
      <c r="A173" s="5" t="s">
        <v>225</v>
      </c>
      <c r="B173" s="188" t="s">
        <v>98</v>
      </c>
      <c r="C173" s="188"/>
      <c r="D173" s="188"/>
      <c r="E173" s="188"/>
      <c r="F173" s="188"/>
      <c r="G173" s="188"/>
      <c r="H173" s="188"/>
      <c r="I173" s="188"/>
      <c r="J173" s="188"/>
      <c r="K173" s="188"/>
      <c r="L173" s="53"/>
      <c r="M173" s="53"/>
      <c r="N173" s="53"/>
      <c r="O173" s="53"/>
      <c r="P173" s="53"/>
      <c r="Q173" s="53"/>
      <c r="R173" s="13"/>
      <c r="S173" s="13"/>
      <c r="T173" s="13"/>
      <c r="U173" s="13"/>
      <c r="V173" s="13"/>
      <c r="W173" s="13"/>
      <c r="X173" s="13"/>
      <c r="Y173" s="13"/>
      <c r="Z173" s="13"/>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row>
    <row r="174" spans="1:50" ht="12" customHeight="1">
      <c r="A174" s="13"/>
      <c r="B174" s="188"/>
      <c r="C174" s="188"/>
      <c r="D174" s="188"/>
      <c r="E174" s="188"/>
      <c r="F174" s="188"/>
      <c r="G174" s="188"/>
      <c r="H174" s="188"/>
      <c r="I174" s="188"/>
      <c r="J174" s="188"/>
      <c r="K174" s="188"/>
      <c r="L174" s="252" t="s">
        <v>169</v>
      </c>
      <c r="M174" s="252"/>
      <c r="N174" s="252"/>
      <c r="O174" s="252"/>
      <c r="P174" s="252"/>
      <c r="Q174" s="250"/>
      <c r="R174" s="250"/>
      <c r="S174" s="250"/>
      <c r="T174" s="250"/>
      <c r="U174" s="250"/>
      <c r="V174" s="250"/>
      <c r="W174" s="250"/>
      <c r="X174" s="250"/>
      <c r="Y174" s="13"/>
      <c r="Z174" s="13"/>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row>
    <row r="175" spans="1:50" ht="12" customHeight="1">
      <c r="A175" s="5" t="s">
        <v>225</v>
      </c>
      <c r="B175" s="188" t="s">
        <v>171</v>
      </c>
      <c r="C175" s="188"/>
      <c r="D175" s="188"/>
      <c r="E175" s="188"/>
      <c r="F175" s="188"/>
      <c r="G175" s="188"/>
      <c r="H175" s="188"/>
      <c r="I175" s="188"/>
      <c r="J175" s="188"/>
      <c r="K175" s="188"/>
      <c r="L175" s="13"/>
      <c r="M175" s="13"/>
      <c r="N175" s="13"/>
      <c r="O175" s="13"/>
      <c r="P175" s="13"/>
      <c r="Q175" s="53"/>
      <c r="R175" s="53"/>
      <c r="S175" s="53"/>
      <c r="T175" s="66"/>
      <c r="U175" s="66"/>
      <c r="V175" s="66"/>
      <c r="W175" s="66"/>
      <c r="X175" s="66"/>
      <c r="Y175" s="13"/>
      <c r="Z175" s="13"/>
      <c r="AA175" s="65" t="s">
        <v>487</v>
      </c>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row>
    <row r="176" spans="1:50" ht="12" customHeight="1">
      <c r="A176" s="5"/>
      <c r="B176" s="188"/>
      <c r="C176" s="188"/>
      <c r="D176" s="188"/>
      <c r="E176" s="188"/>
      <c r="F176" s="188"/>
      <c r="G176" s="188"/>
      <c r="H176" s="188"/>
      <c r="I176" s="188"/>
      <c r="J176" s="188"/>
      <c r="K176" s="188"/>
      <c r="L176" s="252" t="s">
        <v>169</v>
      </c>
      <c r="M176" s="252"/>
      <c r="N176" s="252"/>
      <c r="O176" s="252"/>
      <c r="P176" s="252"/>
      <c r="Q176" s="250"/>
      <c r="R176" s="250"/>
      <c r="S176" s="250"/>
      <c r="T176" s="250"/>
      <c r="U176" s="250"/>
      <c r="V176" s="250"/>
      <c r="W176" s="250"/>
      <c r="X176" s="250"/>
      <c r="Y176" s="13"/>
      <c r="Z176" s="13"/>
      <c r="AA176" s="195" t="s">
        <v>102</v>
      </c>
      <c r="AB176" s="195"/>
      <c r="AC176" s="195"/>
      <c r="AD176" s="195"/>
      <c r="AE176" s="195"/>
      <c r="AF176" s="195"/>
      <c r="AG176" s="195"/>
      <c r="AH176" s="195"/>
      <c r="AI176" s="195"/>
      <c r="AJ176" s="195"/>
      <c r="AK176" s="195"/>
      <c r="AL176" s="195"/>
      <c r="AM176" s="195"/>
      <c r="AN176" s="195"/>
      <c r="AO176" s="195"/>
      <c r="AP176" s="195"/>
      <c r="AQ176" s="195"/>
      <c r="AR176" s="195"/>
      <c r="AS176" s="195"/>
      <c r="AT176" s="195"/>
      <c r="AU176" s="195"/>
      <c r="AV176" s="195"/>
      <c r="AW176" s="195"/>
      <c r="AX176" s="195"/>
    </row>
    <row r="177" spans="1:50" ht="12" customHeight="1">
      <c r="A177" s="5" t="s">
        <v>225</v>
      </c>
      <c r="B177" s="13" t="s">
        <v>70</v>
      </c>
      <c r="C177" s="13"/>
      <c r="D177" s="13"/>
      <c r="E177" s="13"/>
      <c r="F177" s="13"/>
      <c r="G177" s="13"/>
      <c r="H177" s="13"/>
      <c r="I177" s="13"/>
      <c r="J177" s="13"/>
      <c r="K177" s="13"/>
      <c r="L177" s="53"/>
      <c r="M177" s="53"/>
      <c r="N177" s="53"/>
      <c r="O177" s="53"/>
      <c r="P177" s="53"/>
      <c r="Q177" s="249" t="s">
        <v>71</v>
      </c>
      <c r="R177" s="249"/>
      <c r="S177" s="249"/>
      <c r="T177" s="249"/>
      <c r="U177" s="249"/>
      <c r="V177" s="249"/>
      <c r="W177" s="249"/>
      <c r="X177" s="249"/>
      <c r="Y177" s="13"/>
      <c r="Z177" s="13"/>
      <c r="AA177" s="195"/>
      <c r="AB177" s="195"/>
      <c r="AC177" s="195"/>
      <c r="AD177" s="195"/>
      <c r="AE177" s="195"/>
      <c r="AF177" s="195"/>
      <c r="AG177" s="195"/>
      <c r="AH177" s="195"/>
      <c r="AI177" s="195"/>
      <c r="AJ177" s="195"/>
      <c r="AK177" s="195"/>
      <c r="AL177" s="195"/>
      <c r="AM177" s="195"/>
      <c r="AN177" s="195"/>
      <c r="AO177" s="195"/>
      <c r="AP177" s="195"/>
      <c r="AQ177" s="195"/>
      <c r="AR177" s="195"/>
      <c r="AS177" s="195"/>
      <c r="AT177" s="195"/>
      <c r="AU177" s="195"/>
      <c r="AV177" s="195"/>
      <c r="AW177" s="195"/>
      <c r="AX177" s="195"/>
    </row>
    <row r="178" spans="1:50" ht="12" customHeight="1">
      <c r="A178" s="5" t="s">
        <v>225</v>
      </c>
      <c r="B178" s="13" t="s">
        <v>23</v>
      </c>
      <c r="C178" s="13"/>
      <c r="D178" s="13"/>
      <c r="E178" s="13"/>
      <c r="F178" s="13"/>
      <c r="G178" s="13"/>
      <c r="H178" s="13"/>
      <c r="I178" s="13"/>
      <c r="J178" s="13"/>
      <c r="K178" s="13"/>
      <c r="L178" s="252" t="s">
        <v>169</v>
      </c>
      <c r="M178" s="252"/>
      <c r="N178" s="252"/>
      <c r="O178" s="252"/>
      <c r="P178" s="252"/>
      <c r="Q178" s="250"/>
      <c r="R178" s="250"/>
      <c r="S178" s="250"/>
      <c r="T178" s="250"/>
      <c r="U178" s="250"/>
      <c r="V178" s="250"/>
      <c r="W178" s="250"/>
      <c r="X178" s="250"/>
      <c r="Y178" s="13"/>
      <c r="Z178" s="13"/>
      <c r="AA178" s="195"/>
      <c r="AB178" s="195"/>
      <c r="AC178" s="195"/>
      <c r="AD178" s="195"/>
      <c r="AE178" s="195"/>
      <c r="AF178" s="195"/>
      <c r="AG178" s="195"/>
      <c r="AH178" s="195"/>
      <c r="AI178" s="195"/>
      <c r="AJ178" s="195"/>
      <c r="AK178" s="195"/>
      <c r="AL178" s="195"/>
      <c r="AM178" s="195"/>
      <c r="AN178" s="195"/>
      <c r="AO178" s="195"/>
      <c r="AP178" s="195"/>
      <c r="AQ178" s="195"/>
      <c r="AR178" s="195"/>
      <c r="AS178" s="195"/>
      <c r="AT178" s="195"/>
      <c r="AU178" s="195"/>
      <c r="AV178" s="195"/>
      <c r="AW178" s="195"/>
      <c r="AX178" s="195"/>
    </row>
    <row r="179" spans="1:50" ht="12" customHeight="1">
      <c r="A179" s="5" t="s">
        <v>225</v>
      </c>
      <c r="B179" s="188" t="s">
        <v>219</v>
      </c>
      <c r="C179" s="188"/>
      <c r="D179" s="188"/>
      <c r="E179" s="188"/>
      <c r="F179" s="188"/>
      <c r="G179" s="188"/>
      <c r="H179" s="188"/>
      <c r="I179" s="188"/>
      <c r="J179" s="188"/>
      <c r="K179" s="188"/>
      <c r="L179" s="53"/>
      <c r="M179" s="53"/>
      <c r="N179" s="53"/>
      <c r="O179" s="53"/>
      <c r="P179" s="53"/>
      <c r="Q179" s="13"/>
      <c r="R179" s="13"/>
      <c r="S179" s="13"/>
      <c r="T179" s="13"/>
      <c r="U179" s="13"/>
      <c r="V179" s="13"/>
      <c r="W179" s="13"/>
      <c r="X179" s="13"/>
      <c r="Y179" s="13"/>
      <c r="Z179" s="13"/>
      <c r="AA179" s="195"/>
      <c r="AB179" s="195"/>
      <c r="AC179" s="195"/>
      <c r="AD179" s="195"/>
      <c r="AE179" s="195"/>
      <c r="AF179" s="195"/>
      <c r="AG179" s="195"/>
      <c r="AH179" s="195"/>
      <c r="AI179" s="195"/>
      <c r="AJ179" s="195"/>
      <c r="AK179" s="195"/>
      <c r="AL179" s="195"/>
      <c r="AM179" s="195"/>
      <c r="AN179" s="195"/>
      <c r="AO179" s="195"/>
      <c r="AP179" s="195"/>
      <c r="AQ179" s="195"/>
      <c r="AR179" s="195"/>
      <c r="AS179" s="195"/>
      <c r="AT179" s="195"/>
      <c r="AU179" s="195"/>
      <c r="AV179" s="195"/>
      <c r="AW179" s="195"/>
      <c r="AX179" s="195"/>
    </row>
    <row r="180" spans="1:50" ht="12" customHeight="1">
      <c r="A180" s="5"/>
      <c r="B180" s="188"/>
      <c r="C180" s="188"/>
      <c r="D180" s="188"/>
      <c r="E180" s="188"/>
      <c r="F180" s="188"/>
      <c r="G180" s="188"/>
      <c r="H180" s="188"/>
      <c r="I180" s="188"/>
      <c r="J180" s="188"/>
      <c r="K180" s="188"/>
      <c r="L180" s="252" t="s">
        <v>169</v>
      </c>
      <c r="M180" s="252"/>
      <c r="N180" s="252"/>
      <c r="O180" s="252"/>
      <c r="P180" s="252"/>
      <c r="Q180" s="250"/>
      <c r="R180" s="250"/>
      <c r="S180" s="250"/>
      <c r="T180" s="250"/>
      <c r="U180" s="250"/>
      <c r="V180" s="250"/>
      <c r="W180" s="250"/>
      <c r="X180" s="250"/>
      <c r="Y180" s="13"/>
      <c r="Z180" s="13"/>
      <c r="AA180" s="195"/>
      <c r="AB180" s="195"/>
      <c r="AC180" s="195"/>
      <c r="AD180" s="195"/>
      <c r="AE180" s="195"/>
      <c r="AF180" s="195"/>
      <c r="AG180" s="195"/>
      <c r="AH180" s="195"/>
      <c r="AI180" s="195"/>
      <c r="AJ180" s="195"/>
      <c r="AK180" s="195"/>
      <c r="AL180" s="195"/>
      <c r="AM180" s="195"/>
      <c r="AN180" s="195"/>
      <c r="AO180" s="195"/>
      <c r="AP180" s="195"/>
      <c r="AQ180" s="195"/>
      <c r="AR180" s="195"/>
      <c r="AS180" s="195"/>
      <c r="AT180" s="195"/>
      <c r="AU180" s="195"/>
      <c r="AV180" s="195"/>
      <c r="AW180" s="195"/>
      <c r="AX180" s="195"/>
    </row>
    <row r="181" spans="1:50" ht="12" customHeight="1">
      <c r="A181" s="5" t="s">
        <v>225</v>
      </c>
      <c r="B181" s="13" t="s">
        <v>173</v>
      </c>
      <c r="C181" s="13"/>
      <c r="D181" s="13"/>
      <c r="E181" s="13"/>
      <c r="F181" s="13"/>
      <c r="G181" s="13"/>
      <c r="H181" s="13"/>
      <c r="I181" s="13"/>
      <c r="J181" s="13"/>
      <c r="K181" s="13"/>
      <c r="L181" s="13"/>
      <c r="M181" s="13"/>
      <c r="N181" s="13"/>
      <c r="O181" s="252" t="s">
        <v>10</v>
      </c>
      <c r="P181" s="252"/>
      <c r="Q181" s="265">
        <f>IF(Q176,(Q180/Q176)*100,0)</f>
        <v>0</v>
      </c>
      <c r="R181" s="265"/>
      <c r="S181" s="265"/>
      <c r="T181" s="265"/>
      <c r="U181" s="265"/>
      <c r="V181" s="265"/>
      <c r="W181" s="265"/>
      <c r="X181" s="265"/>
      <c r="Y181" s="13"/>
      <c r="Z181" s="13"/>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row>
    <row r="182" spans="1:50" ht="12"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row>
    <row r="183" spans="1:50" ht="12" customHeight="1">
      <c r="A183" s="13" t="s">
        <v>172</v>
      </c>
      <c r="B183" s="13"/>
      <c r="C183" s="13"/>
      <c r="D183" s="13"/>
      <c r="E183" s="13"/>
      <c r="F183" s="13"/>
      <c r="G183" s="13"/>
      <c r="H183" s="13"/>
      <c r="I183" s="13"/>
      <c r="J183" s="13"/>
      <c r="K183" s="13"/>
      <c r="L183" s="13"/>
      <c r="M183" s="13"/>
      <c r="N183" s="13"/>
      <c r="O183" s="13"/>
      <c r="P183" s="13"/>
      <c r="Q183" s="255"/>
      <c r="R183" s="255"/>
      <c r="S183" s="255"/>
      <c r="T183" s="255"/>
      <c r="U183" s="255"/>
      <c r="V183" s="255"/>
      <c r="W183" s="255"/>
      <c r="X183" s="255"/>
      <c r="Y183" s="13"/>
      <c r="Z183" s="13"/>
      <c r="AA183" s="186" t="s">
        <v>105</v>
      </c>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row>
    <row r="184" spans="1:50" ht="12" customHeight="1">
      <c r="Y184" s="13"/>
      <c r="Z184" s="13"/>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row>
    <row r="185" spans="1:50" ht="12" customHeight="1">
      <c r="A185" s="189" t="s">
        <v>99</v>
      </c>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3"/>
      <c r="Z185" s="13"/>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row>
    <row r="186" spans="1:50" ht="12"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3"/>
      <c r="Z186" s="13"/>
      <c r="AA186" s="186" t="s">
        <v>338</v>
      </c>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row>
    <row r="187" spans="1:50" ht="12"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3"/>
      <c r="Z187" s="13"/>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row>
    <row r="188" spans="1:50" ht="12"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13"/>
      <c r="Z188" s="13"/>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row>
    <row r="189" spans="1:50" ht="12" customHeight="1">
      <c r="A189" s="20" t="s">
        <v>282</v>
      </c>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row>
    <row r="190" spans="1:50" ht="12" customHeight="1">
      <c r="A190" s="186" t="s">
        <v>124</v>
      </c>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row>
    <row r="191" spans="1:50" ht="12" customHeight="1">
      <c r="A191" s="186"/>
      <c r="B191" s="186"/>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3"/>
      <c r="Z191" s="13"/>
      <c r="AA191" s="16" t="s">
        <v>53</v>
      </c>
      <c r="AB191" s="13"/>
      <c r="AC191" s="6" t="s">
        <v>297</v>
      </c>
    </row>
    <row r="192" spans="1:50" ht="12" customHeight="1">
      <c r="A192" s="186"/>
      <c r="B192" s="186"/>
      <c r="C192" s="186"/>
      <c r="D192" s="186"/>
      <c r="E192" s="186"/>
      <c r="F192" s="186"/>
      <c r="G192" s="186"/>
      <c r="H192" s="186"/>
      <c r="I192" s="186"/>
      <c r="J192" s="186"/>
      <c r="K192" s="186"/>
      <c r="L192" s="186"/>
      <c r="M192" s="186"/>
      <c r="N192" s="186"/>
      <c r="O192" s="186"/>
      <c r="P192" s="186"/>
      <c r="Q192" s="186"/>
      <c r="R192" s="186"/>
      <c r="S192" s="186"/>
      <c r="T192" s="186"/>
      <c r="U192" s="186"/>
      <c r="V192" s="186"/>
      <c r="W192" s="186"/>
      <c r="X192" s="186"/>
      <c r="Y192" s="13"/>
      <c r="Z192" s="13"/>
    </row>
    <row r="193" spans="1:50" ht="12" customHeight="1">
      <c r="A193" s="18"/>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3"/>
      <c r="Z193" s="13"/>
      <c r="AA193" s="25" t="s">
        <v>55</v>
      </c>
      <c r="AB193" s="22"/>
      <c r="AC193" s="333" t="s">
        <v>298</v>
      </c>
      <c r="AD193" s="333"/>
      <c r="AE193" s="333"/>
      <c r="AF193" s="333"/>
      <c r="AG193" s="333"/>
      <c r="AH193" s="333"/>
      <c r="AI193" s="333"/>
      <c r="AJ193" s="333"/>
      <c r="AK193" s="333"/>
      <c r="AL193" s="333"/>
      <c r="AM193" s="333"/>
      <c r="AN193" s="333"/>
      <c r="AO193" s="333"/>
      <c r="AP193" s="333"/>
      <c r="AQ193" s="333"/>
      <c r="AR193" s="333"/>
      <c r="AS193" s="333"/>
      <c r="AT193" s="333"/>
      <c r="AU193" s="333"/>
      <c r="AV193" s="333"/>
      <c r="AW193" s="333"/>
      <c r="AX193" s="333"/>
    </row>
    <row r="194" spans="1:50" ht="12" customHeight="1">
      <c r="A194" s="186" t="s">
        <v>283</v>
      </c>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3"/>
      <c r="Z194" s="13"/>
      <c r="AA194" s="25"/>
      <c r="AB194" s="22"/>
      <c r="AC194" s="333"/>
      <c r="AD194" s="333"/>
      <c r="AE194" s="333"/>
      <c r="AF194" s="333"/>
      <c r="AG194" s="333"/>
      <c r="AH194" s="333"/>
      <c r="AI194" s="333"/>
      <c r="AJ194" s="333"/>
      <c r="AK194" s="333"/>
      <c r="AL194" s="333"/>
      <c r="AM194" s="333"/>
      <c r="AN194" s="333"/>
      <c r="AO194" s="333"/>
      <c r="AP194" s="333"/>
      <c r="AQ194" s="333"/>
      <c r="AR194" s="333"/>
      <c r="AS194" s="333"/>
      <c r="AT194" s="333"/>
      <c r="AU194" s="333"/>
      <c r="AV194" s="333"/>
      <c r="AW194" s="333"/>
      <c r="AX194" s="333"/>
    </row>
    <row r="195" spans="1:50" ht="12" customHeight="1">
      <c r="A195" s="186"/>
      <c r="B195" s="186"/>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3"/>
      <c r="Z195" s="13"/>
    </row>
    <row r="196" spans="1:50" ht="12" customHeight="1">
      <c r="A196" s="186"/>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3"/>
      <c r="Z196" s="13"/>
      <c r="AA196" s="16" t="s">
        <v>56</v>
      </c>
      <c r="AB196" s="13"/>
      <c r="AC196" s="6" t="s">
        <v>284</v>
      </c>
      <c r="AD196" s="13"/>
      <c r="AE196" s="13"/>
      <c r="AF196" s="13"/>
      <c r="AG196" s="13"/>
      <c r="AH196" s="13"/>
      <c r="AI196" s="13"/>
      <c r="AJ196" s="13"/>
      <c r="AK196" s="13"/>
      <c r="AL196" s="13"/>
      <c r="AM196" s="13"/>
      <c r="AN196" s="13"/>
      <c r="AO196" s="13"/>
      <c r="AP196" s="13"/>
      <c r="AQ196" s="13"/>
      <c r="AR196" s="13"/>
      <c r="AS196" s="13"/>
      <c r="AT196" s="13"/>
      <c r="AU196" s="13"/>
      <c r="AV196" s="13"/>
      <c r="AW196" s="13"/>
      <c r="AX196" s="13"/>
    </row>
    <row r="197" spans="1:50" ht="12" customHeight="1">
      <c r="A197" s="186"/>
      <c r="B197" s="186"/>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3"/>
      <c r="Z197" s="13"/>
      <c r="AA197" s="186" t="s">
        <v>488</v>
      </c>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row>
    <row r="198" spans="1:50" ht="12" customHeight="1">
      <c r="A198" s="13"/>
      <c r="B198" s="13"/>
      <c r="C198" s="53"/>
      <c r="D198" s="53"/>
      <c r="E198" s="53"/>
      <c r="F198" s="53"/>
      <c r="G198" s="53"/>
      <c r="H198" s="53"/>
      <c r="I198" s="53"/>
      <c r="J198" s="53"/>
      <c r="K198" s="53"/>
      <c r="L198" s="53"/>
      <c r="M198" s="53"/>
      <c r="N198" s="53"/>
      <c r="O198" s="53"/>
      <c r="P198" s="53"/>
      <c r="Q198" s="53"/>
      <c r="R198" s="53"/>
      <c r="S198" s="53"/>
      <c r="T198" s="53"/>
      <c r="U198" s="53"/>
      <c r="V198" s="53"/>
      <c r="W198" s="53"/>
      <c r="X198" s="53"/>
      <c r="Y198" s="13"/>
      <c r="Z198" s="13"/>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row>
    <row r="199" spans="1:50" ht="12" customHeight="1">
      <c r="A199" s="186" t="s">
        <v>122</v>
      </c>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3"/>
      <c r="Z199" s="13"/>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row>
    <row r="200" spans="1:50" ht="12" customHeight="1">
      <c r="A200" s="18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3"/>
      <c r="Z200" s="13"/>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row>
    <row r="201" spans="1:50" ht="12" customHeight="1">
      <c r="A201" s="186"/>
      <c r="B201" s="186"/>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row>
    <row r="202" spans="1:50" ht="12" customHeight="1">
      <c r="A202" s="60"/>
      <c r="B202" s="60"/>
      <c r="C202" s="60"/>
      <c r="D202" s="60"/>
      <c r="E202" s="60"/>
      <c r="F202" s="60"/>
      <c r="G202" s="60"/>
      <c r="H202" s="60"/>
      <c r="I202" s="60"/>
      <c r="J202" s="60"/>
      <c r="K202" s="60"/>
      <c r="L202" s="60"/>
      <c r="M202" s="60"/>
      <c r="N202" s="60"/>
      <c r="O202" s="60"/>
      <c r="P202" s="60"/>
      <c r="Q202" s="60"/>
      <c r="R202" s="60"/>
      <c r="S202" s="60"/>
      <c r="T202" s="61"/>
      <c r="U202" s="61"/>
      <c r="V202" s="61"/>
      <c r="W202" s="61"/>
      <c r="X202" s="61"/>
      <c r="Y202" s="13"/>
      <c r="Z202" s="13"/>
      <c r="AA202" s="16" t="s">
        <v>57</v>
      </c>
      <c r="AB202" s="13"/>
      <c r="AC202" s="6" t="s">
        <v>299</v>
      </c>
      <c r="AD202" s="13"/>
      <c r="AE202" s="13"/>
      <c r="AF202" s="13"/>
      <c r="AG202" s="13"/>
      <c r="AH202" s="13"/>
      <c r="AI202" s="13"/>
      <c r="AJ202" s="13"/>
      <c r="AK202" s="13"/>
      <c r="AL202" s="13"/>
      <c r="AM202" s="13"/>
      <c r="AN202" s="13"/>
      <c r="AO202" s="13"/>
      <c r="AP202" s="13"/>
      <c r="AQ202" s="13"/>
      <c r="AR202" s="13"/>
      <c r="AS202" s="13"/>
      <c r="AT202" s="13"/>
      <c r="AU202" s="13"/>
      <c r="AV202" s="13"/>
      <c r="AW202" s="13"/>
      <c r="AX202" s="13"/>
    </row>
    <row r="203" spans="1:50" ht="12" customHeight="1">
      <c r="Y203" s="13"/>
      <c r="Z203" s="13"/>
    </row>
    <row r="204" spans="1:50" ht="12" customHeight="1">
      <c r="Y204" s="13"/>
      <c r="Z204" s="13"/>
      <c r="AA204" s="16" t="s">
        <v>60</v>
      </c>
      <c r="AB204" s="122"/>
      <c r="AC204" s="279" t="s">
        <v>427</v>
      </c>
      <c r="AD204" s="279"/>
      <c r="AE204" s="279"/>
      <c r="AF204" s="279"/>
      <c r="AG204" s="279"/>
      <c r="AH204" s="279"/>
      <c r="AI204" s="279"/>
      <c r="AJ204" s="279"/>
      <c r="AK204" s="279"/>
      <c r="AL204" s="279"/>
      <c r="AM204" s="279"/>
      <c r="AN204" s="279"/>
      <c r="AO204" s="279"/>
      <c r="AP204" s="279"/>
      <c r="AQ204" s="279"/>
      <c r="AR204" s="279"/>
      <c r="AS204" s="279"/>
      <c r="AT204" s="279"/>
      <c r="AU204" s="279"/>
      <c r="AV204" s="279"/>
      <c r="AW204" s="279"/>
      <c r="AX204" s="279"/>
    </row>
    <row r="205" spans="1:50" ht="12" customHeight="1">
      <c r="Y205" s="13"/>
      <c r="Z205" s="13"/>
      <c r="AA205" s="1"/>
      <c r="AB205" s="1"/>
      <c r="AC205" s="279"/>
      <c r="AD205" s="279"/>
      <c r="AE205" s="279"/>
      <c r="AF205" s="279"/>
      <c r="AG205" s="279"/>
      <c r="AH205" s="279"/>
      <c r="AI205" s="279"/>
      <c r="AJ205" s="279"/>
      <c r="AK205" s="279"/>
      <c r="AL205" s="279"/>
      <c r="AM205" s="279"/>
      <c r="AN205" s="279"/>
      <c r="AO205" s="279"/>
      <c r="AP205" s="279"/>
      <c r="AQ205" s="279"/>
      <c r="AR205" s="279"/>
      <c r="AS205" s="279"/>
      <c r="AT205" s="279"/>
      <c r="AU205" s="279"/>
      <c r="AV205" s="279"/>
      <c r="AW205" s="279"/>
      <c r="AX205" s="279"/>
    </row>
    <row r="206" spans="1:50" ht="12" customHeight="1">
      <c r="Y206" s="13"/>
      <c r="Z206" s="13"/>
      <c r="AA206" s="16"/>
      <c r="AB206" s="124"/>
      <c r="AC206" s="279"/>
      <c r="AD206" s="279"/>
      <c r="AE206" s="279"/>
      <c r="AF206" s="279"/>
      <c r="AG206" s="279"/>
      <c r="AH206" s="279"/>
      <c r="AI206" s="279"/>
      <c r="AJ206" s="279"/>
      <c r="AK206" s="279"/>
      <c r="AL206" s="279"/>
      <c r="AM206" s="279"/>
      <c r="AN206" s="279"/>
      <c r="AO206" s="279"/>
      <c r="AP206" s="279"/>
      <c r="AQ206" s="279"/>
      <c r="AR206" s="279"/>
      <c r="AS206" s="279"/>
      <c r="AT206" s="279"/>
      <c r="AU206" s="279"/>
      <c r="AV206" s="279"/>
      <c r="AW206" s="279"/>
      <c r="AX206" s="279"/>
    </row>
    <row r="207" spans="1:50" ht="12" customHeight="1">
      <c r="Y207" s="13"/>
      <c r="Z207" s="13"/>
      <c r="AA207" s="4"/>
      <c r="AB207" s="4"/>
      <c r="AC207" s="279"/>
      <c r="AD207" s="279"/>
      <c r="AE207" s="279"/>
      <c r="AF207" s="279"/>
      <c r="AG207" s="279"/>
      <c r="AH207" s="279"/>
      <c r="AI207" s="279"/>
      <c r="AJ207" s="279"/>
      <c r="AK207" s="279"/>
      <c r="AL207" s="279"/>
      <c r="AM207" s="279"/>
      <c r="AN207" s="279"/>
      <c r="AO207" s="279"/>
      <c r="AP207" s="279"/>
      <c r="AQ207" s="279"/>
      <c r="AR207" s="279"/>
      <c r="AS207" s="279"/>
      <c r="AT207" s="279"/>
      <c r="AU207" s="279"/>
      <c r="AV207" s="279"/>
      <c r="AW207" s="279"/>
      <c r="AX207" s="279"/>
    </row>
    <row r="208" spans="1:50" ht="12" customHeight="1">
      <c r="Y208" s="13"/>
      <c r="Z208" s="13"/>
      <c r="AA208" s="16"/>
      <c r="AB208" s="122"/>
      <c r="AC208" s="6"/>
      <c r="AD208" s="1"/>
      <c r="AE208" s="1"/>
      <c r="AF208" s="1"/>
      <c r="AG208" s="1"/>
      <c r="AH208" s="1"/>
      <c r="AI208" s="1"/>
      <c r="AJ208" s="1"/>
      <c r="AK208" s="1"/>
      <c r="AL208" s="1"/>
      <c r="AM208" s="1"/>
      <c r="AN208" s="1"/>
      <c r="AO208" s="1"/>
      <c r="AP208" s="1"/>
      <c r="AQ208" s="1"/>
      <c r="AR208" s="1"/>
      <c r="AS208" s="1"/>
      <c r="AT208" s="1"/>
      <c r="AU208" s="1"/>
      <c r="AV208" s="1"/>
      <c r="AW208" s="1"/>
      <c r="AX208" s="1"/>
    </row>
    <row r="209" spans="1:52" s="1" customFormat="1" ht="6" customHeight="1">
      <c r="Y209" s="60"/>
      <c r="Z209" s="60"/>
      <c r="AA209" s="16"/>
      <c r="AB209" s="13"/>
      <c r="AC209" s="6"/>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row>
    <row r="210" spans="1:52" ht="12" customHeight="1">
      <c r="A210" s="204"/>
      <c r="B210" s="204"/>
      <c r="C210" s="204"/>
      <c r="D210" s="34" t="s">
        <v>328</v>
      </c>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196"/>
      <c r="AU210" s="196"/>
      <c r="AV210" s="196"/>
      <c r="AW210" s="196"/>
      <c r="AX210" s="196"/>
    </row>
    <row r="211" spans="1:52" ht="12" customHeight="1">
      <c r="A211" s="97"/>
      <c r="B211" s="97"/>
      <c r="C211" s="97"/>
      <c r="D211" s="82"/>
      <c r="E211" s="82"/>
      <c r="F211" s="82"/>
      <c r="G211" s="82"/>
      <c r="H211" s="82"/>
      <c r="I211" s="82"/>
      <c r="J211" s="82"/>
      <c r="K211" s="82"/>
      <c r="L211" s="82"/>
      <c r="M211" s="82"/>
      <c r="N211" s="82"/>
      <c r="O211" s="82"/>
      <c r="P211" s="82"/>
      <c r="Q211" s="82"/>
      <c r="R211" s="82"/>
      <c r="S211" s="82"/>
      <c r="T211" s="82"/>
      <c r="U211" s="82"/>
      <c r="V211" s="82"/>
      <c r="W211" s="82"/>
      <c r="X211" s="82"/>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1"/>
      <c r="AU211" s="61"/>
      <c r="AV211" s="61"/>
      <c r="AW211" s="61"/>
      <c r="AX211" s="61"/>
    </row>
    <row r="212" spans="1:52" ht="12" customHeight="1">
      <c r="A212" s="16" t="s">
        <v>61</v>
      </c>
      <c r="B212" s="1"/>
      <c r="C212" s="6" t="s">
        <v>300</v>
      </c>
      <c r="D212" s="1"/>
      <c r="E212" s="1"/>
      <c r="F212" s="1"/>
      <c r="G212" s="1"/>
      <c r="H212" s="1"/>
      <c r="I212" s="1"/>
      <c r="J212" s="1"/>
      <c r="K212" s="1"/>
      <c r="L212" s="1"/>
      <c r="M212" s="1"/>
      <c r="N212" s="1"/>
      <c r="O212" s="1"/>
      <c r="P212" s="1"/>
      <c r="Q212" s="1"/>
      <c r="R212" s="1"/>
      <c r="S212" s="1"/>
      <c r="T212" s="1"/>
      <c r="U212" s="1"/>
      <c r="V212" s="1"/>
      <c r="W212" s="1"/>
      <c r="X212" s="1"/>
      <c r="Y212" s="60"/>
      <c r="Z212" s="60"/>
      <c r="AA212" s="277" t="s">
        <v>475</v>
      </c>
      <c r="AB212" s="277"/>
      <c r="AC212" s="277"/>
      <c r="AD212" s="277"/>
      <c r="AE212" s="277"/>
      <c r="AF212" s="277"/>
      <c r="AG212" s="277"/>
      <c r="AH212" s="277"/>
      <c r="AI212" s="277"/>
      <c r="AJ212" s="277"/>
      <c r="AK212" s="277"/>
      <c r="AL212" s="277"/>
      <c r="AM212" s="277"/>
      <c r="AN212" s="277"/>
      <c r="AO212" s="277"/>
      <c r="AP212" s="277"/>
      <c r="AQ212" s="277"/>
      <c r="AR212" s="277"/>
      <c r="AS212" s="277"/>
      <c r="AT212" s="277"/>
      <c r="AU212" s="277"/>
      <c r="AV212" s="277"/>
      <c r="AW212" s="277"/>
      <c r="AX212" s="277"/>
    </row>
    <row r="213" spans="1:52" ht="12" customHeight="1">
      <c r="A213" s="16"/>
      <c r="B213" s="124"/>
      <c r="C213" s="6"/>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60"/>
      <c r="Z213" s="60"/>
      <c r="AA213" s="277"/>
      <c r="AB213" s="277"/>
      <c r="AC213" s="277"/>
      <c r="AD213" s="277"/>
      <c r="AE213" s="277"/>
      <c r="AF213" s="277"/>
      <c r="AG213" s="277"/>
      <c r="AH213" s="277"/>
      <c r="AI213" s="277"/>
      <c r="AJ213" s="277"/>
      <c r="AK213" s="277"/>
      <c r="AL213" s="277"/>
      <c r="AM213" s="277"/>
      <c r="AN213" s="277"/>
      <c r="AO213" s="277"/>
      <c r="AP213" s="277"/>
      <c r="AQ213" s="277"/>
      <c r="AR213" s="277"/>
      <c r="AS213" s="277"/>
      <c r="AT213" s="277"/>
      <c r="AU213" s="277"/>
      <c r="AV213" s="277"/>
      <c r="AW213" s="277"/>
      <c r="AX213" s="277"/>
    </row>
    <row r="214" spans="1:52" ht="12" customHeight="1">
      <c r="A214" s="16" t="s">
        <v>54</v>
      </c>
      <c r="B214" s="13"/>
      <c r="C214" s="6" t="s">
        <v>287</v>
      </c>
      <c r="D214" s="13"/>
      <c r="E214" s="13"/>
      <c r="F214" s="13"/>
      <c r="G214" s="13"/>
      <c r="H214" s="13"/>
      <c r="I214" s="13"/>
      <c r="J214" s="13"/>
      <c r="K214" s="13"/>
      <c r="L214" s="13"/>
      <c r="M214" s="13"/>
      <c r="N214" s="13"/>
      <c r="O214" s="13"/>
      <c r="P214" s="13"/>
      <c r="Q214" s="13"/>
      <c r="R214" s="13"/>
      <c r="S214" s="13"/>
      <c r="T214" s="13"/>
      <c r="U214" s="13"/>
      <c r="V214" s="13"/>
      <c r="W214" s="13"/>
      <c r="X214" s="13"/>
      <c r="Y214" s="60"/>
      <c r="Z214" s="60"/>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row>
    <row r="215" spans="1:52" ht="12" customHeight="1">
      <c r="A215" s="270" t="s">
        <v>337</v>
      </c>
      <c r="B215" s="270"/>
      <c r="C215" s="270"/>
      <c r="D215" s="270"/>
      <c r="E215" s="270"/>
      <c r="F215" s="270"/>
      <c r="G215" s="270"/>
      <c r="H215" s="270"/>
      <c r="I215" s="270"/>
      <c r="J215" s="270"/>
      <c r="K215" s="270"/>
      <c r="L215" s="270"/>
      <c r="M215" s="270"/>
      <c r="N215" s="270"/>
      <c r="O215" s="270"/>
      <c r="P215" s="270"/>
      <c r="Q215" s="270"/>
      <c r="R215" s="270"/>
      <c r="S215" s="270"/>
      <c r="T215" s="270"/>
      <c r="U215" s="270"/>
      <c r="V215" s="270"/>
      <c r="W215" s="270"/>
      <c r="X215" s="270"/>
      <c r="Y215" s="60"/>
      <c r="Z215" s="60"/>
      <c r="AA215" s="277"/>
      <c r="AB215" s="277"/>
      <c r="AC215" s="277"/>
      <c r="AD215" s="277"/>
      <c r="AE215" s="277"/>
      <c r="AF215" s="277"/>
      <c r="AG215" s="277"/>
      <c r="AH215" s="277"/>
      <c r="AI215" s="277"/>
      <c r="AJ215" s="277"/>
      <c r="AK215" s="277"/>
      <c r="AL215" s="277"/>
      <c r="AM215" s="277"/>
      <c r="AN215" s="277"/>
      <c r="AO215" s="277"/>
      <c r="AP215" s="277"/>
      <c r="AQ215" s="277"/>
      <c r="AR215" s="277"/>
      <c r="AS215" s="277"/>
      <c r="AT215" s="277"/>
      <c r="AU215" s="277"/>
      <c r="AV215" s="277"/>
      <c r="AW215" s="277"/>
      <c r="AX215" s="277"/>
    </row>
    <row r="216" spans="1:52" ht="12" customHeight="1">
      <c r="A216" s="270"/>
      <c r="B216" s="270"/>
      <c r="C216" s="270"/>
      <c r="D216" s="270"/>
      <c r="E216" s="270"/>
      <c r="F216" s="270"/>
      <c r="G216" s="270"/>
      <c r="H216" s="270"/>
      <c r="I216" s="270"/>
      <c r="J216" s="270"/>
      <c r="K216" s="270"/>
      <c r="L216" s="270"/>
      <c r="M216" s="270"/>
      <c r="N216" s="270"/>
      <c r="O216" s="270"/>
      <c r="P216" s="270"/>
      <c r="Q216" s="270"/>
      <c r="R216" s="270"/>
      <c r="S216" s="270"/>
      <c r="T216" s="270"/>
      <c r="U216" s="270"/>
      <c r="V216" s="270"/>
      <c r="W216" s="270"/>
      <c r="X216" s="27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1"/>
      <c r="AU216" s="61"/>
      <c r="AV216" s="61"/>
      <c r="AW216" s="61"/>
      <c r="AX216" s="61"/>
      <c r="AY216" s="1"/>
      <c r="AZ216" s="1"/>
    </row>
    <row r="217" spans="1:52" ht="12" customHeight="1">
      <c r="A217" s="270"/>
      <c r="B217" s="270"/>
      <c r="C217" s="270"/>
      <c r="D217" s="270"/>
      <c r="E217" s="270"/>
      <c r="F217" s="270"/>
      <c r="G217" s="270"/>
      <c r="H217" s="270"/>
      <c r="I217" s="270"/>
      <c r="J217" s="270"/>
      <c r="K217" s="270"/>
      <c r="L217" s="270"/>
      <c r="M217" s="270"/>
      <c r="N217" s="270"/>
      <c r="O217" s="270"/>
      <c r="P217" s="270"/>
      <c r="Q217" s="270"/>
      <c r="R217" s="270"/>
      <c r="S217" s="270"/>
      <c r="T217" s="270"/>
      <c r="U217" s="270"/>
      <c r="V217" s="270"/>
      <c r="W217" s="270"/>
      <c r="X217" s="270"/>
      <c r="Y217" s="60"/>
      <c r="Z217" s="60"/>
      <c r="AA217" s="277" t="s">
        <v>110</v>
      </c>
      <c r="AB217" s="277"/>
      <c r="AC217" s="277"/>
      <c r="AD217" s="277"/>
      <c r="AE217" s="277"/>
      <c r="AF217" s="277"/>
      <c r="AG217" s="277"/>
      <c r="AH217" s="277"/>
      <c r="AI217" s="277"/>
      <c r="AJ217" s="277"/>
      <c r="AK217" s="277"/>
      <c r="AL217" s="277"/>
      <c r="AM217" s="277"/>
      <c r="AN217" s="277"/>
      <c r="AO217" s="277"/>
      <c r="AP217" s="277"/>
      <c r="AQ217" s="277"/>
      <c r="AR217" s="277"/>
      <c r="AS217" s="277"/>
      <c r="AT217" s="277"/>
      <c r="AU217" s="277"/>
      <c r="AV217" s="277"/>
      <c r="AW217" s="277"/>
      <c r="AX217" s="277"/>
    </row>
    <row r="218" spans="1:52" ht="12" customHeight="1">
      <c r="A218" s="270"/>
      <c r="B218" s="270"/>
      <c r="C218" s="270"/>
      <c r="D218" s="270"/>
      <c r="E218" s="270"/>
      <c r="F218" s="270"/>
      <c r="G218" s="270"/>
      <c r="H218" s="270"/>
      <c r="I218" s="270"/>
      <c r="J218" s="270"/>
      <c r="K218" s="270"/>
      <c r="L218" s="270"/>
      <c r="M218" s="270"/>
      <c r="N218" s="270"/>
      <c r="O218" s="270"/>
      <c r="P218" s="270"/>
      <c r="Q218" s="270"/>
      <c r="R218" s="270"/>
      <c r="S218" s="270"/>
      <c r="T218" s="270"/>
      <c r="U218" s="270"/>
      <c r="V218" s="270"/>
      <c r="W218" s="270"/>
      <c r="X218" s="270"/>
      <c r="Y218" s="60"/>
      <c r="Z218" s="60"/>
      <c r="AA218" s="277"/>
      <c r="AB218" s="277"/>
      <c r="AC218" s="277"/>
      <c r="AD218" s="277"/>
      <c r="AE218" s="277"/>
      <c r="AF218" s="277"/>
      <c r="AG218" s="277"/>
      <c r="AH218" s="277"/>
      <c r="AI218" s="277"/>
      <c r="AJ218" s="277"/>
      <c r="AK218" s="277"/>
      <c r="AL218" s="277"/>
      <c r="AM218" s="277"/>
      <c r="AN218" s="277"/>
      <c r="AO218" s="277"/>
      <c r="AP218" s="277"/>
      <c r="AQ218" s="277"/>
      <c r="AR218" s="277"/>
      <c r="AS218" s="277"/>
      <c r="AT218" s="277"/>
      <c r="AU218" s="277"/>
      <c r="AV218" s="277"/>
      <c r="AW218" s="277"/>
      <c r="AX218" s="277"/>
    </row>
    <row r="219" spans="1:52" ht="12" customHeight="1">
      <c r="A219" s="270"/>
      <c r="B219" s="270"/>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60"/>
      <c r="Z219" s="60"/>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row>
    <row r="220" spans="1:52" ht="12" customHeight="1">
      <c r="A220" s="7"/>
      <c r="B220" s="7"/>
      <c r="C220" s="14"/>
      <c r="D220" s="14"/>
      <c r="E220" s="14"/>
      <c r="F220" s="14"/>
      <c r="G220" s="14"/>
      <c r="H220" s="14"/>
      <c r="I220" s="14"/>
      <c r="J220" s="14"/>
      <c r="K220" s="14"/>
      <c r="L220" s="14"/>
      <c r="M220" s="14"/>
      <c r="N220" s="14"/>
      <c r="O220" s="14"/>
      <c r="P220" s="14"/>
      <c r="Q220" s="14"/>
      <c r="R220" s="14"/>
      <c r="S220" s="14"/>
      <c r="T220" s="14"/>
      <c r="U220" s="14"/>
      <c r="V220" s="14"/>
      <c r="W220" s="14"/>
      <c r="X220" s="14"/>
      <c r="Y220" s="60"/>
      <c r="Z220" s="60"/>
      <c r="AA220" s="16" t="s">
        <v>59</v>
      </c>
      <c r="AB220" s="7"/>
      <c r="AC220" s="6" t="s">
        <v>285</v>
      </c>
      <c r="AD220" s="13"/>
      <c r="AE220" s="13"/>
      <c r="AF220" s="13"/>
      <c r="AG220" s="13"/>
      <c r="AH220" s="13"/>
      <c r="AI220" s="13"/>
      <c r="AJ220" s="13"/>
      <c r="AK220" s="13"/>
      <c r="AL220" s="13"/>
      <c r="AM220" s="13"/>
      <c r="AN220" s="13"/>
      <c r="AO220" s="13"/>
      <c r="AP220" s="13"/>
      <c r="AQ220" s="13"/>
      <c r="AR220" s="13"/>
      <c r="AS220" s="13"/>
      <c r="AT220" s="13"/>
      <c r="AU220" s="13"/>
      <c r="AV220" s="13"/>
      <c r="AW220" s="13"/>
      <c r="AX220" s="13"/>
    </row>
    <row r="221" spans="1:52" ht="12" customHeight="1">
      <c r="A221" s="186" t="s">
        <v>289</v>
      </c>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60"/>
      <c r="Z221" s="60"/>
      <c r="AA221" s="277" t="s">
        <v>490</v>
      </c>
      <c r="AB221" s="277"/>
      <c r="AC221" s="277"/>
      <c r="AD221" s="277"/>
      <c r="AE221" s="277"/>
      <c r="AF221" s="277"/>
      <c r="AG221" s="277"/>
      <c r="AH221" s="277"/>
      <c r="AI221" s="277"/>
      <c r="AJ221" s="277"/>
      <c r="AK221" s="277"/>
      <c r="AL221" s="277"/>
      <c r="AM221" s="277"/>
      <c r="AN221" s="277"/>
      <c r="AO221" s="277"/>
      <c r="AP221" s="277"/>
      <c r="AQ221" s="277"/>
      <c r="AR221" s="277"/>
      <c r="AS221" s="277"/>
      <c r="AT221" s="277"/>
      <c r="AU221" s="277"/>
      <c r="AV221" s="277"/>
      <c r="AW221" s="277"/>
      <c r="AX221" s="277"/>
    </row>
    <row r="222" spans="1:52" ht="12" customHeight="1">
      <c r="A222" s="186"/>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60"/>
      <c r="Z222" s="60"/>
      <c r="AA222" s="277"/>
      <c r="AB222" s="277"/>
      <c r="AC222" s="277"/>
      <c r="AD222" s="277"/>
      <c r="AE222" s="277"/>
      <c r="AF222" s="277"/>
      <c r="AG222" s="277"/>
      <c r="AH222" s="277"/>
      <c r="AI222" s="277"/>
      <c r="AJ222" s="277"/>
      <c r="AK222" s="277"/>
      <c r="AL222" s="277"/>
      <c r="AM222" s="277"/>
      <c r="AN222" s="277"/>
      <c r="AO222" s="277"/>
      <c r="AP222" s="277"/>
      <c r="AQ222" s="277"/>
      <c r="AR222" s="277"/>
      <c r="AS222" s="277"/>
      <c r="AT222" s="277"/>
      <c r="AU222" s="277"/>
      <c r="AV222" s="277"/>
      <c r="AW222" s="277"/>
      <c r="AX222" s="277"/>
    </row>
    <row r="223" spans="1:52" ht="12" customHeight="1">
      <c r="A223" s="18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60"/>
      <c r="Z223" s="60"/>
      <c r="AA223" s="277"/>
      <c r="AB223" s="277"/>
      <c r="AC223" s="277"/>
      <c r="AD223" s="277"/>
      <c r="AE223" s="277"/>
      <c r="AF223" s="277"/>
      <c r="AG223" s="277"/>
      <c r="AH223" s="277"/>
      <c r="AI223" s="277"/>
      <c r="AJ223" s="277"/>
      <c r="AK223" s="277"/>
      <c r="AL223" s="277"/>
      <c r="AM223" s="277"/>
      <c r="AN223" s="277"/>
      <c r="AO223" s="277"/>
      <c r="AP223" s="277"/>
      <c r="AQ223" s="277"/>
      <c r="AR223" s="277"/>
      <c r="AS223" s="277"/>
      <c r="AT223" s="277"/>
      <c r="AU223" s="277"/>
      <c r="AV223" s="277"/>
      <c r="AW223" s="277"/>
      <c r="AX223" s="277"/>
    </row>
    <row r="224" spans="1:52" ht="12" customHeight="1">
      <c r="A224" s="186"/>
      <c r="B224" s="186"/>
      <c r="C224" s="186"/>
      <c r="D224" s="186"/>
      <c r="E224" s="186"/>
      <c r="F224" s="186"/>
      <c r="G224" s="186"/>
      <c r="H224" s="186"/>
      <c r="I224" s="186"/>
      <c r="J224" s="186"/>
      <c r="K224" s="186"/>
      <c r="L224" s="186"/>
      <c r="M224" s="186"/>
      <c r="N224" s="186"/>
      <c r="O224" s="186"/>
      <c r="P224" s="186"/>
      <c r="Q224" s="186"/>
      <c r="R224" s="186"/>
      <c r="S224" s="186"/>
      <c r="T224" s="186"/>
      <c r="U224" s="186"/>
      <c r="V224" s="186"/>
      <c r="W224" s="186"/>
      <c r="X224" s="186"/>
      <c r="Y224" s="60"/>
      <c r="Z224" s="60"/>
      <c r="AA224" s="277"/>
      <c r="AB224" s="277"/>
      <c r="AC224" s="277"/>
      <c r="AD224" s="277"/>
      <c r="AE224" s="277"/>
      <c r="AF224" s="277"/>
      <c r="AG224" s="277"/>
      <c r="AH224" s="277"/>
      <c r="AI224" s="277"/>
      <c r="AJ224" s="277"/>
      <c r="AK224" s="277"/>
      <c r="AL224" s="277"/>
      <c r="AM224" s="277"/>
      <c r="AN224" s="277"/>
      <c r="AO224" s="277"/>
      <c r="AP224" s="277"/>
      <c r="AQ224" s="277"/>
      <c r="AR224" s="277"/>
      <c r="AS224" s="277"/>
      <c r="AT224" s="277"/>
      <c r="AU224" s="277"/>
      <c r="AV224" s="277"/>
      <c r="AW224" s="277"/>
      <c r="AX224" s="277"/>
    </row>
    <row r="225" spans="1:50" ht="12" customHeight="1">
      <c r="A225" s="186"/>
      <c r="B225" s="186"/>
      <c r="C225" s="186"/>
      <c r="D225" s="186"/>
      <c r="E225" s="186"/>
      <c r="F225" s="186"/>
      <c r="G225" s="186"/>
      <c r="H225" s="186"/>
      <c r="I225" s="186"/>
      <c r="J225" s="186"/>
      <c r="K225" s="186"/>
      <c r="L225" s="186"/>
      <c r="M225" s="186"/>
      <c r="N225" s="186"/>
      <c r="O225" s="186"/>
      <c r="P225" s="186"/>
      <c r="Q225" s="186"/>
      <c r="R225" s="186"/>
      <c r="S225" s="186"/>
      <c r="T225" s="186"/>
      <c r="U225" s="186"/>
      <c r="V225" s="186"/>
      <c r="W225" s="186"/>
      <c r="X225" s="186"/>
      <c r="Y225" s="60"/>
      <c r="Z225" s="60"/>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row>
    <row r="226" spans="1:50" ht="12" customHeight="1">
      <c r="A226" s="7"/>
      <c r="B226" s="7"/>
      <c r="C226" s="14"/>
      <c r="D226" s="14"/>
      <c r="E226" s="14"/>
      <c r="F226" s="14"/>
      <c r="G226" s="14"/>
      <c r="H226" s="14"/>
      <c r="I226" s="14"/>
      <c r="J226" s="14"/>
      <c r="K226" s="14"/>
      <c r="L226" s="14"/>
      <c r="M226" s="14"/>
      <c r="N226" s="14"/>
      <c r="O226" s="14"/>
      <c r="P226" s="14"/>
      <c r="Q226" s="14"/>
      <c r="R226" s="14"/>
      <c r="S226" s="14"/>
      <c r="T226" s="14"/>
      <c r="U226" s="14"/>
      <c r="V226" s="14"/>
      <c r="W226" s="14"/>
      <c r="X226" s="14"/>
      <c r="Y226" s="60"/>
      <c r="Z226" s="60"/>
      <c r="AA226" s="16" t="s">
        <v>62</v>
      </c>
      <c r="AB226" s="14"/>
      <c r="AC226" s="279" t="s">
        <v>301</v>
      </c>
      <c r="AD226" s="279"/>
      <c r="AE226" s="279"/>
      <c r="AF226" s="279"/>
      <c r="AG226" s="279"/>
      <c r="AH226" s="279"/>
      <c r="AI226" s="279"/>
      <c r="AJ226" s="279"/>
      <c r="AK226" s="279"/>
      <c r="AL226" s="279"/>
      <c r="AM226" s="279"/>
      <c r="AN226" s="279"/>
      <c r="AO226" s="279"/>
      <c r="AP226" s="279"/>
      <c r="AQ226" s="279"/>
      <c r="AR226" s="279"/>
      <c r="AS226" s="279"/>
      <c r="AT226" s="279"/>
      <c r="AU226" s="279"/>
      <c r="AV226" s="279"/>
      <c r="AW226" s="279"/>
      <c r="AX226" s="279"/>
    </row>
    <row r="227" spans="1:50" ht="12" customHeight="1">
      <c r="A227" s="16" t="s">
        <v>58</v>
      </c>
      <c r="B227" s="13"/>
      <c r="C227" s="6" t="s">
        <v>290</v>
      </c>
      <c r="D227" s="13"/>
      <c r="E227" s="13"/>
      <c r="F227" s="13"/>
      <c r="G227" s="13"/>
      <c r="H227" s="13"/>
      <c r="I227" s="13"/>
      <c r="J227" s="13"/>
      <c r="K227" s="13"/>
      <c r="L227" s="13"/>
      <c r="M227" s="13"/>
      <c r="N227" s="13"/>
      <c r="O227" s="13"/>
      <c r="P227" s="13"/>
      <c r="Q227" s="13"/>
      <c r="R227" s="13"/>
      <c r="S227" s="13"/>
      <c r="T227" s="13"/>
      <c r="U227" s="13"/>
      <c r="V227" s="13"/>
      <c r="W227" s="13"/>
      <c r="X227" s="13"/>
      <c r="Y227" s="60"/>
      <c r="Z227" s="60"/>
      <c r="AC227" s="279"/>
      <c r="AD227" s="279"/>
      <c r="AE227" s="279"/>
      <c r="AF227" s="279"/>
      <c r="AG227" s="279"/>
      <c r="AH227" s="279"/>
      <c r="AI227" s="279"/>
      <c r="AJ227" s="279"/>
      <c r="AK227" s="279"/>
      <c r="AL227" s="279"/>
      <c r="AM227" s="279"/>
      <c r="AN227" s="279"/>
      <c r="AO227" s="279"/>
      <c r="AP227" s="279"/>
      <c r="AQ227" s="279"/>
      <c r="AR227" s="279"/>
      <c r="AS227" s="279"/>
      <c r="AT227" s="279"/>
      <c r="AU227" s="279"/>
      <c r="AV227" s="279"/>
      <c r="AW227" s="279"/>
      <c r="AX227" s="279"/>
    </row>
    <row r="228" spans="1:50" ht="12" customHeight="1">
      <c r="A228" s="186" t="s">
        <v>489</v>
      </c>
      <c r="B228" s="186"/>
      <c r="C228" s="186"/>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60"/>
      <c r="Z228" s="60"/>
      <c r="AA228" s="4" t="s">
        <v>286</v>
      </c>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row>
    <row r="229" spans="1:50" ht="12" customHeight="1">
      <c r="A229" s="186"/>
      <c r="B229" s="186"/>
      <c r="C229" s="186"/>
      <c r="D229" s="186"/>
      <c r="E229" s="186"/>
      <c r="F229" s="186"/>
      <c r="G229" s="186"/>
      <c r="H229" s="186"/>
      <c r="I229" s="186"/>
      <c r="J229" s="186"/>
      <c r="K229" s="186"/>
      <c r="L229" s="186"/>
      <c r="M229" s="186"/>
      <c r="N229" s="186"/>
      <c r="O229" s="186"/>
      <c r="P229" s="186"/>
      <c r="Q229" s="186"/>
      <c r="R229" s="186"/>
      <c r="S229" s="186"/>
      <c r="T229" s="186"/>
      <c r="U229" s="186"/>
      <c r="V229" s="186"/>
      <c r="W229" s="186"/>
      <c r="X229" s="186"/>
      <c r="Y229" s="60"/>
      <c r="Z229" s="60"/>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row>
    <row r="230" spans="1:50" ht="12" customHeight="1">
      <c r="A230" s="186"/>
      <c r="B230" s="186"/>
      <c r="C230" s="186"/>
      <c r="D230" s="186"/>
      <c r="E230" s="186"/>
      <c r="F230" s="186"/>
      <c r="G230" s="186"/>
      <c r="H230" s="186"/>
      <c r="I230" s="186"/>
      <c r="J230" s="186"/>
      <c r="K230" s="186"/>
      <c r="L230" s="186"/>
      <c r="M230" s="186"/>
      <c r="N230" s="186"/>
      <c r="O230" s="186"/>
      <c r="P230" s="186"/>
      <c r="Q230" s="186"/>
      <c r="R230" s="186"/>
      <c r="S230" s="186"/>
      <c r="T230" s="186"/>
      <c r="U230" s="186"/>
      <c r="V230" s="186"/>
      <c r="W230" s="186"/>
      <c r="X230" s="186"/>
      <c r="Y230" s="60"/>
      <c r="Z230" s="60"/>
      <c r="AA230" s="334" t="s">
        <v>389</v>
      </c>
      <c r="AB230" s="195"/>
      <c r="AC230" s="195"/>
      <c r="AD230" s="195"/>
      <c r="AE230" s="195"/>
      <c r="AF230" s="195"/>
      <c r="AG230" s="195"/>
      <c r="AH230" s="195"/>
      <c r="AI230" s="195"/>
      <c r="AJ230" s="195"/>
      <c r="AK230" s="195"/>
      <c r="AL230" s="195"/>
      <c r="AM230" s="195"/>
      <c r="AN230" s="195"/>
      <c r="AO230" s="195"/>
      <c r="AP230" s="195"/>
      <c r="AQ230" s="195"/>
      <c r="AR230" s="195"/>
      <c r="AS230" s="195"/>
      <c r="AT230" s="195"/>
      <c r="AU230" s="195"/>
      <c r="AV230" s="195"/>
      <c r="AW230" s="195"/>
      <c r="AX230" s="195"/>
    </row>
    <row r="231" spans="1:50" ht="12"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60"/>
      <c r="Z231" s="60"/>
      <c r="AA231" s="195"/>
      <c r="AB231" s="195"/>
      <c r="AC231" s="195"/>
      <c r="AD231" s="195"/>
      <c r="AE231" s="195"/>
      <c r="AF231" s="195"/>
      <c r="AG231" s="195"/>
      <c r="AH231" s="195"/>
      <c r="AI231" s="195"/>
      <c r="AJ231" s="195"/>
      <c r="AK231" s="195"/>
      <c r="AL231" s="195"/>
      <c r="AM231" s="195"/>
      <c r="AN231" s="195"/>
      <c r="AO231" s="195"/>
      <c r="AP231" s="195"/>
      <c r="AQ231" s="195"/>
      <c r="AR231" s="195"/>
      <c r="AS231" s="195"/>
      <c r="AT231" s="195"/>
      <c r="AU231" s="195"/>
      <c r="AV231" s="195"/>
      <c r="AW231" s="195"/>
      <c r="AX231" s="195"/>
    </row>
    <row r="232" spans="1:50" ht="12" customHeight="1">
      <c r="A232" s="277" t="s">
        <v>474</v>
      </c>
      <c r="B232" s="277"/>
      <c r="C232" s="277"/>
      <c r="D232" s="277"/>
      <c r="E232" s="277"/>
      <c r="F232" s="277"/>
      <c r="G232" s="277"/>
      <c r="H232" s="277"/>
      <c r="I232" s="277"/>
      <c r="J232" s="277"/>
      <c r="K232" s="277"/>
      <c r="L232" s="277"/>
      <c r="M232" s="277"/>
      <c r="N232" s="277"/>
      <c r="O232" s="277"/>
      <c r="P232" s="277"/>
      <c r="Q232" s="277"/>
      <c r="R232" s="277"/>
      <c r="S232" s="277"/>
      <c r="T232" s="277"/>
      <c r="U232" s="277"/>
      <c r="V232" s="277"/>
      <c r="W232" s="277"/>
      <c r="X232" s="277"/>
      <c r="Y232" s="60"/>
      <c r="Z232" s="60"/>
      <c r="AA232" s="195"/>
      <c r="AB232" s="195"/>
      <c r="AC232" s="195"/>
      <c r="AD232" s="195"/>
      <c r="AE232" s="195"/>
      <c r="AF232" s="195"/>
      <c r="AG232" s="195"/>
      <c r="AH232" s="195"/>
      <c r="AI232" s="195"/>
      <c r="AJ232" s="195"/>
      <c r="AK232" s="195"/>
      <c r="AL232" s="195"/>
      <c r="AM232" s="195"/>
      <c r="AN232" s="195"/>
      <c r="AO232" s="195"/>
      <c r="AP232" s="195"/>
      <c r="AQ232" s="195"/>
      <c r="AR232" s="195"/>
      <c r="AS232" s="195"/>
      <c r="AT232" s="195"/>
      <c r="AU232" s="195"/>
      <c r="AV232" s="195"/>
      <c r="AW232" s="195"/>
      <c r="AX232" s="195"/>
    </row>
    <row r="233" spans="1:50" ht="12" customHeight="1">
      <c r="A233" s="277"/>
      <c r="B233" s="277"/>
      <c r="C233" s="277"/>
      <c r="D233" s="277"/>
      <c r="E233" s="277"/>
      <c r="F233" s="277"/>
      <c r="G233" s="277"/>
      <c r="H233" s="277"/>
      <c r="I233" s="277"/>
      <c r="J233" s="277"/>
      <c r="K233" s="277"/>
      <c r="L233" s="277"/>
      <c r="M233" s="277"/>
      <c r="N233" s="277"/>
      <c r="O233" s="277"/>
      <c r="P233" s="277"/>
      <c r="Q233" s="277"/>
      <c r="R233" s="277"/>
      <c r="S233" s="277"/>
      <c r="T233" s="277"/>
      <c r="U233" s="277"/>
      <c r="V233" s="277"/>
      <c r="W233" s="277"/>
      <c r="X233" s="277"/>
      <c r="Y233" s="60"/>
      <c r="Z233" s="60"/>
      <c r="AA233" s="195"/>
      <c r="AB233" s="195"/>
      <c r="AC233" s="195"/>
      <c r="AD233" s="195"/>
      <c r="AE233" s="195"/>
      <c r="AF233" s="195"/>
      <c r="AG233" s="195"/>
      <c r="AH233" s="195"/>
      <c r="AI233" s="195"/>
      <c r="AJ233" s="195"/>
      <c r="AK233" s="195"/>
      <c r="AL233" s="195"/>
      <c r="AM233" s="195"/>
      <c r="AN233" s="195"/>
      <c r="AO233" s="195"/>
      <c r="AP233" s="195"/>
      <c r="AQ233" s="195"/>
      <c r="AR233" s="195"/>
      <c r="AS233" s="195"/>
      <c r="AT233" s="195"/>
      <c r="AU233" s="195"/>
      <c r="AV233" s="195"/>
      <c r="AW233" s="195"/>
      <c r="AX233" s="195"/>
    </row>
    <row r="234" spans="1:50" ht="12" customHeight="1">
      <c r="A234" s="277"/>
      <c r="B234" s="277"/>
      <c r="C234" s="277"/>
      <c r="D234" s="277"/>
      <c r="E234" s="277"/>
      <c r="F234" s="277"/>
      <c r="G234" s="277"/>
      <c r="H234" s="277"/>
      <c r="I234" s="277"/>
      <c r="J234" s="277"/>
      <c r="K234" s="277"/>
      <c r="L234" s="277"/>
      <c r="M234" s="277"/>
      <c r="N234" s="277"/>
      <c r="O234" s="277"/>
      <c r="P234" s="277"/>
      <c r="Q234" s="277"/>
      <c r="R234" s="277"/>
      <c r="S234" s="277"/>
      <c r="T234" s="277"/>
      <c r="U234" s="277"/>
      <c r="V234" s="277"/>
      <c r="W234" s="277"/>
      <c r="X234" s="277"/>
      <c r="Y234" s="60"/>
      <c r="Z234" s="60"/>
      <c r="AA234" s="14"/>
      <c r="AB234" s="14"/>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row>
    <row r="235" spans="1:50" ht="12" customHeight="1">
      <c r="A235" s="13"/>
      <c r="B235" s="13"/>
      <c r="C235" s="13" t="s">
        <v>76</v>
      </c>
      <c r="D235" s="13"/>
      <c r="E235" s="13"/>
      <c r="F235" s="13"/>
      <c r="G235" s="13"/>
      <c r="H235" s="13"/>
      <c r="I235" s="13"/>
      <c r="J235" s="13"/>
      <c r="K235" s="13"/>
      <c r="L235" s="253" t="s">
        <v>169</v>
      </c>
      <c r="M235" s="253"/>
      <c r="N235" s="253"/>
      <c r="O235" s="253"/>
      <c r="P235" s="253"/>
      <c r="Q235" s="267"/>
      <c r="R235" s="267"/>
      <c r="S235" s="267"/>
      <c r="T235" s="267"/>
      <c r="U235" s="267"/>
      <c r="V235" s="267"/>
      <c r="W235" s="267"/>
      <c r="X235" s="267"/>
      <c r="Y235" s="60"/>
      <c r="Z235" s="60"/>
      <c r="AA235" s="16" t="s">
        <v>63</v>
      </c>
      <c r="AB235" s="13"/>
      <c r="AC235" s="6" t="s">
        <v>303</v>
      </c>
      <c r="AD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1:50" ht="12" customHeight="1">
      <c r="A236" s="13"/>
      <c r="B236" s="13"/>
      <c r="C236" s="186" t="s">
        <v>117</v>
      </c>
      <c r="D236" s="186"/>
      <c r="E236" s="186"/>
      <c r="F236" s="186"/>
      <c r="G236" s="186"/>
      <c r="H236" s="186"/>
      <c r="I236" s="186"/>
      <c r="J236" s="186"/>
      <c r="K236" s="186"/>
      <c r="L236" s="186"/>
      <c r="M236" s="186"/>
      <c r="N236" s="186"/>
      <c r="O236" s="186"/>
      <c r="P236" s="186"/>
      <c r="Q236" s="186"/>
      <c r="R236" s="186"/>
      <c r="S236" s="186"/>
      <c r="T236" s="186"/>
      <c r="U236" s="186"/>
      <c r="V236" s="186"/>
      <c r="W236" s="186"/>
      <c r="X236" s="186"/>
      <c r="Y236" s="60"/>
      <c r="Z236" s="60"/>
      <c r="AA236" s="14"/>
      <c r="AB236" s="14"/>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row>
    <row r="237" spans="1:50" ht="12" customHeight="1">
      <c r="A237" s="13"/>
      <c r="B237" s="13"/>
      <c r="C237" s="186"/>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60"/>
      <c r="Z237" s="60"/>
      <c r="AA237" s="16" t="s">
        <v>64</v>
      </c>
      <c r="AB237" s="13"/>
      <c r="AC237" s="279" t="s">
        <v>304</v>
      </c>
      <c r="AD237" s="279"/>
      <c r="AE237" s="279"/>
      <c r="AF237" s="279"/>
      <c r="AG237" s="279"/>
      <c r="AH237" s="279"/>
      <c r="AI237" s="279"/>
      <c r="AJ237" s="279"/>
      <c r="AK237" s="279"/>
      <c r="AL237" s="279"/>
      <c r="AM237" s="279"/>
      <c r="AN237" s="279"/>
      <c r="AO237" s="279"/>
      <c r="AP237" s="279"/>
      <c r="AQ237" s="279"/>
      <c r="AR237" s="279"/>
      <c r="AS237" s="279"/>
      <c r="AT237" s="279"/>
      <c r="AU237" s="279"/>
      <c r="AV237" s="279"/>
      <c r="AW237" s="279"/>
      <c r="AX237" s="279"/>
    </row>
    <row r="238" spans="1:50" ht="12" customHeight="1">
      <c r="A238" s="69"/>
      <c r="B238" s="69"/>
      <c r="C238" s="12"/>
      <c r="D238" s="12"/>
      <c r="E238" s="12"/>
      <c r="F238" s="12"/>
      <c r="G238" s="12"/>
      <c r="H238" s="12"/>
      <c r="I238" s="12"/>
      <c r="J238" s="12"/>
      <c r="K238" s="12"/>
      <c r="L238" s="12"/>
      <c r="M238" s="12"/>
      <c r="N238" s="12"/>
      <c r="O238" s="12"/>
      <c r="P238" s="12"/>
      <c r="Q238" s="12"/>
      <c r="R238" s="12"/>
      <c r="S238" s="12"/>
      <c r="T238" s="12"/>
      <c r="U238" s="12"/>
      <c r="V238" s="12"/>
      <c r="W238" s="12"/>
      <c r="X238" s="12"/>
      <c r="Y238" s="60"/>
      <c r="Z238" s="60"/>
      <c r="AA238" s="16"/>
      <c r="AB238" s="13"/>
      <c r="AC238" s="279"/>
      <c r="AD238" s="279"/>
      <c r="AE238" s="279"/>
      <c r="AF238" s="279"/>
      <c r="AG238" s="279"/>
      <c r="AH238" s="279"/>
      <c r="AI238" s="279"/>
      <c r="AJ238" s="279"/>
      <c r="AK238" s="279"/>
      <c r="AL238" s="279"/>
      <c r="AM238" s="279"/>
      <c r="AN238" s="279"/>
      <c r="AO238" s="279"/>
      <c r="AP238" s="279"/>
      <c r="AQ238" s="279"/>
      <c r="AR238" s="279"/>
      <c r="AS238" s="279"/>
      <c r="AT238" s="279"/>
      <c r="AU238" s="279"/>
      <c r="AV238" s="279"/>
      <c r="AW238" s="279"/>
      <c r="AX238" s="279"/>
    </row>
    <row r="239" spans="1:50" ht="12" customHeight="1">
      <c r="Y239" s="60"/>
      <c r="Z239" s="60"/>
      <c r="AA239" s="13"/>
      <c r="AB239" s="13"/>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row>
    <row r="240" spans="1:50" ht="12" customHeight="1">
      <c r="Y240" s="60"/>
      <c r="Z240" s="60"/>
      <c r="AA240" s="16" t="s">
        <v>426</v>
      </c>
      <c r="AB240" s="13"/>
      <c r="AC240" s="15" t="s">
        <v>329</v>
      </c>
      <c r="AD240" s="14"/>
      <c r="AE240" s="14"/>
      <c r="AF240" s="14"/>
      <c r="AG240" s="14"/>
      <c r="AH240" s="14"/>
      <c r="AI240" s="14"/>
      <c r="AJ240" s="14"/>
      <c r="AK240" s="14"/>
      <c r="AL240" s="14"/>
      <c r="AM240" s="14"/>
      <c r="AN240" s="14"/>
      <c r="AO240" s="14"/>
      <c r="AP240" s="14"/>
      <c r="AQ240" s="14"/>
      <c r="AR240" s="14"/>
      <c r="AS240" s="14"/>
      <c r="AT240" s="14"/>
      <c r="AU240" s="14"/>
      <c r="AV240" s="14"/>
      <c r="AW240" s="14"/>
      <c r="AX240" s="14"/>
    </row>
    <row r="241" spans="1:50" ht="12" customHeight="1">
      <c r="Y241" s="60"/>
      <c r="Z241" s="60"/>
    </row>
    <row r="242" spans="1:50" ht="12" customHeight="1">
      <c r="A242" s="234" t="s">
        <v>113</v>
      </c>
      <c r="B242" s="234"/>
      <c r="C242" s="234"/>
      <c r="D242" s="234"/>
      <c r="E242" s="234"/>
      <c r="F242" s="234"/>
      <c r="G242" s="234"/>
      <c r="H242" s="234"/>
      <c r="I242" s="234"/>
      <c r="J242" s="234"/>
      <c r="K242" s="234"/>
      <c r="L242" s="234"/>
      <c r="M242" s="234"/>
      <c r="N242" s="234"/>
      <c r="O242" s="234"/>
      <c r="P242" s="234"/>
      <c r="Q242" s="234"/>
      <c r="R242" s="234"/>
      <c r="S242" s="234"/>
      <c r="T242" s="234"/>
      <c r="U242" s="234"/>
      <c r="V242" s="234"/>
      <c r="W242" s="234"/>
      <c r="X242" s="234"/>
      <c r="Y242" s="12"/>
      <c r="Z242" s="12"/>
      <c r="AW242" s="12"/>
      <c r="AX242" s="12"/>
    </row>
    <row r="243" spans="1:50" ht="12" customHeight="1">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198"/>
      <c r="Z243" s="12"/>
      <c r="AW243" s="99"/>
      <c r="AX243" s="99"/>
    </row>
    <row r="244" spans="1:50" ht="12"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Z244" s="12"/>
      <c r="AW244" s="99"/>
      <c r="AX244" s="99"/>
    </row>
    <row r="245" spans="1:50" ht="12" customHeight="1">
      <c r="A245" s="12" t="s">
        <v>193</v>
      </c>
      <c r="B245" s="12"/>
      <c r="C245" s="12"/>
      <c r="D245" s="12"/>
      <c r="E245" s="12"/>
      <c r="F245" s="12"/>
      <c r="G245" s="12"/>
      <c r="H245" s="12"/>
      <c r="I245" s="12"/>
      <c r="J245" s="12"/>
      <c r="K245" s="239"/>
      <c r="L245" s="239"/>
      <c r="M245" s="239"/>
      <c r="N245" s="239"/>
      <c r="O245" s="239"/>
      <c r="P245" s="239"/>
      <c r="Q245" s="239"/>
      <c r="R245" s="239"/>
      <c r="S245" s="239"/>
      <c r="T245" s="239"/>
      <c r="U245" s="239"/>
      <c r="V245" s="239"/>
      <c r="W245" s="239"/>
      <c r="X245" s="239"/>
      <c r="Z245" s="12"/>
      <c r="AW245" s="99"/>
      <c r="AX245" s="99"/>
    </row>
    <row r="246" spans="1:50" ht="12"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Z246" s="12"/>
      <c r="AW246" s="30"/>
      <c r="AX246" s="30"/>
    </row>
    <row r="247" spans="1:50" ht="12" customHeight="1">
      <c r="A247" s="12" t="s">
        <v>206</v>
      </c>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Z247" s="12"/>
      <c r="AA247" s="12" t="s">
        <v>194</v>
      </c>
      <c r="AB247" s="12"/>
      <c r="AC247" s="12"/>
      <c r="AD247" s="12"/>
      <c r="AE247" s="12"/>
      <c r="AF247" s="12"/>
      <c r="AG247" s="12"/>
      <c r="AH247" s="12"/>
      <c r="AI247" s="12"/>
      <c r="AJ247" s="12"/>
      <c r="AK247" s="12" t="s">
        <v>382</v>
      </c>
      <c r="AL247" s="12"/>
      <c r="AM247" s="12"/>
      <c r="AN247" s="12"/>
      <c r="AO247" s="12"/>
      <c r="AP247" s="12"/>
      <c r="AQ247" s="12"/>
      <c r="AR247" s="12"/>
      <c r="AS247" s="12"/>
      <c r="AT247" s="12"/>
      <c r="AU247" s="12"/>
      <c r="AV247" s="12"/>
      <c r="AW247" s="12"/>
      <c r="AX247" s="12"/>
    </row>
    <row r="248" spans="1:50" ht="12" customHeight="1">
      <c r="Z248" s="12"/>
      <c r="AA248" s="12"/>
      <c r="AB248" s="12"/>
      <c r="AC248" s="12"/>
      <c r="AD248" s="12"/>
      <c r="AE248" s="12"/>
      <c r="AF248" s="12"/>
      <c r="AG248" s="12"/>
      <c r="AH248" s="12"/>
      <c r="AI248" s="12"/>
      <c r="AJ248" s="12"/>
      <c r="AK248" s="236" t="s">
        <v>383</v>
      </c>
      <c r="AL248" s="236"/>
      <c r="AM248" s="236"/>
      <c r="AN248" s="236"/>
      <c r="AO248" s="236"/>
      <c r="AP248" s="236"/>
      <c r="AQ248" s="236"/>
      <c r="AR248" s="236"/>
      <c r="AS248" s="236"/>
      <c r="AT248" s="236"/>
      <c r="AU248" s="236"/>
      <c r="AV248" s="236"/>
      <c r="AW248" s="12"/>
      <c r="AX248" s="12"/>
    </row>
    <row r="249" spans="1:50" ht="12" customHeight="1">
      <c r="Z249" s="12"/>
      <c r="AA249" s="12"/>
      <c r="AB249" s="12"/>
      <c r="AC249" s="12"/>
      <c r="AD249" s="12"/>
      <c r="AE249" s="12"/>
      <c r="AF249" s="12"/>
      <c r="AG249" s="12"/>
      <c r="AH249" s="12"/>
      <c r="AI249" s="12"/>
      <c r="AJ249" s="12"/>
      <c r="AK249" s="236"/>
      <c r="AL249" s="236"/>
      <c r="AM249" s="236"/>
      <c r="AN249" s="236"/>
      <c r="AO249" s="236"/>
      <c r="AP249" s="236"/>
      <c r="AQ249" s="236"/>
      <c r="AR249" s="236"/>
      <c r="AS249" s="236"/>
      <c r="AT249" s="236"/>
      <c r="AU249" s="236"/>
      <c r="AV249" s="236"/>
      <c r="AW249" s="12"/>
      <c r="AX249" s="12"/>
    </row>
    <row r="250" spans="1:50" ht="12"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Z250" s="12"/>
      <c r="AA250" s="12"/>
      <c r="AB250" s="12"/>
      <c r="AC250" s="12"/>
      <c r="AD250" s="12"/>
      <c r="AE250" s="12"/>
      <c r="AF250" s="12"/>
      <c r="AG250" s="12"/>
      <c r="AH250" s="12"/>
      <c r="AI250" s="12"/>
      <c r="AJ250" s="12"/>
      <c r="AK250" s="236"/>
      <c r="AL250" s="236"/>
      <c r="AM250" s="236"/>
      <c r="AN250" s="236"/>
      <c r="AO250" s="236"/>
      <c r="AP250" s="236"/>
      <c r="AQ250" s="236"/>
      <c r="AR250" s="236"/>
      <c r="AS250" s="236"/>
      <c r="AT250" s="236"/>
      <c r="AU250" s="236"/>
      <c r="AV250" s="236"/>
      <c r="AW250" s="12"/>
      <c r="AX250" s="12"/>
    </row>
    <row r="251" spans="1:50" ht="12" customHeight="1">
      <c r="A251" s="1"/>
      <c r="B251" s="1"/>
      <c r="C251" s="1"/>
      <c r="D251" s="1"/>
      <c r="E251" s="1"/>
      <c r="F251" s="1"/>
      <c r="G251" s="1"/>
      <c r="H251" s="12"/>
      <c r="I251" s="12"/>
      <c r="J251" s="12"/>
      <c r="K251" s="12"/>
      <c r="L251" s="12"/>
      <c r="M251" s="12"/>
      <c r="N251" s="12"/>
      <c r="O251" s="12"/>
      <c r="P251" s="12"/>
      <c r="Q251" s="12"/>
      <c r="R251" s="12"/>
      <c r="S251" s="12"/>
      <c r="T251" s="12"/>
      <c r="U251" s="12"/>
      <c r="V251" s="12"/>
      <c r="W251" s="12"/>
      <c r="X251" s="12"/>
      <c r="Z251" s="12"/>
      <c r="AA251" s="12"/>
      <c r="AB251" s="12"/>
      <c r="AC251" s="12"/>
      <c r="AD251" s="12"/>
      <c r="AE251" s="12"/>
      <c r="AF251" s="12"/>
      <c r="AG251" s="12"/>
      <c r="AH251" s="12"/>
      <c r="AI251" s="12"/>
      <c r="AJ251" s="12"/>
      <c r="AK251" s="236" t="s">
        <v>384</v>
      </c>
      <c r="AL251" s="198"/>
      <c r="AM251" s="198"/>
      <c r="AN251" s="198"/>
      <c r="AO251" s="198"/>
      <c r="AP251" s="198"/>
      <c r="AQ251" s="198"/>
      <c r="AR251" s="198"/>
      <c r="AS251" s="198"/>
      <c r="AT251" s="198"/>
      <c r="AU251" s="30"/>
      <c r="AV251" s="30"/>
      <c r="AW251" s="12"/>
      <c r="AX251" s="12"/>
    </row>
    <row r="252" spans="1:50" ht="12" customHeight="1">
      <c r="A252" s="1"/>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Z252" s="12"/>
      <c r="AA252" s="12"/>
      <c r="AB252" s="12"/>
      <c r="AC252" s="12"/>
      <c r="AD252" s="12"/>
      <c r="AE252" s="12"/>
      <c r="AF252" s="12"/>
      <c r="AG252" s="12"/>
      <c r="AH252" s="12"/>
      <c r="AI252" s="12"/>
      <c r="AJ252" s="12"/>
      <c r="AW252" s="30"/>
      <c r="AX252" s="30"/>
    </row>
    <row r="253" spans="1:50" ht="12"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Z253" s="12"/>
      <c r="AA253" s="12"/>
      <c r="AB253" s="12"/>
      <c r="AC253" s="12"/>
      <c r="AD253" s="12"/>
      <c r="AE253" s="12"/>
      <c r="AF253" s="12"/>
      <c r="AG253" s="12"/>
      <c r="AH253" s="12"/>
      <c r="AI253" s="12"/>
      <c r="AJ253" s="12"/>
      <c r="AW253" s="30"/>
      <c r="AX253" s="30"/>
    </row>
    <row r="254" spans="1:50" ht="12"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Z254" s="12"/>
      <c r="AA254" s="12"/>
      <c r="AB254" s="12"/>
      <c r="AC254" s="12"/>
      <c r="AD254" s="12"/>
      <c r="AE254" s="12"/>
      <c r="AF254" s="12"/>
      <c r="AG254" s="12"/>
      <c r="AH254" s="12"/>
      <c r="AI254" s="12"/>
      <c r="AJ254" s="12"/>
      <c r="AW254" s="30"/>
      <c r="AX254" s="30"/>
    </row>
    <row r="255" spans="1:50" ht="12"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row>
    <row r="256" spans="1:50" ht="12"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Z256" s="12"/>
      <c r="AA256" s="12"/>
      <c r="AB256" s="12"/>
      <c r="AC256" s="12"/>
      <c r="AD256" s="12"/>
      <c r="AE256" s="12"/>
      <c r="AF256" s="12"/>
      <c r="AG256" s="12"/>
      <c r="AH256" s="12"/>
      <c r="AI256" s="12"/>
      <c r="AJ256" s="12"/>
      <c r="AW256" s="12"/>
      <c r="AX256" s="12"/>
    </row>
    <row r="257" spans="1:50" ht="12"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Z257" s="12"/>
      <c r="AA257" s="12"/>
      <c r="AB257" s="12"/>
      <c r="AC257" s="12"/>
      <c r="AD257" s="12"/>
      <c r="AE257" s="12"/>
      <c r="AF257" s="12"/>
      <c r="AG257" s="12"/>
      <c r="AH257" s="12"/>
      <c r="AI257" s="12"/>
      <c r="AJ257" s="12"/>
      <c r="AW257" s="12"/>
      <c r="AX257" s="12"/>
    </row>
    <row r="258" spans="1:50" ht="12"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Z258" s="12"/>
      <c r="AA258" s="12"/>
      <c r="AB258" s="12"/>
      <c r="AC258" s="12"/>
      <c r="AD258" s="12"/>
      <c r="AE258" s="12"/>
      <c r="AF258" s="12"/>
      <c r="AG258" s="12"/>
      <c r="AH258" s="12"/>
      <c r="AI258" s="12"/>
      <c r="AJ258" s="12"/>
      <c r="AK258" s="12" t="s">
        <v>382</v>
      </c>
      <c r="AL258" s="12"/>
      <c r="AM258" s="12"/>
      <c r="AN258" s="12"/>
      <c r="AO258" s="12"/>
      <c r="AP258" s="12"/>
      <c r="AQ258" s="12"/>
      <c r="AR258" s="12"/>
      <c r="AS258" s="12"/>
      <c r="AT258" s="12"/>
      <c r="AU258" s="12"/>
      <c r="AV258" s="12"/>
      <c r="AW258" s="100"/>
      <c r="AX258" s="12"/>
    </row>
    <row r="259" spans="1:50"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Z259" s="12"/>
      <c r="AA259" s="12"/>
      <c r="AB259" s="12"/>
      <c r="AC259" s="12"/>
      <c r="AD259" s="12"/>
      <c r="AE259" s="12"/>
      <c r="AF259" s="12"/>
      <c r="AG259" s="12"/>
      <c r="AH259" s="12"/>
      <c r="AI259" s="12"/>
      <c r="AJ259" s="12"/>
      <c r="AK259" s="30" t="s">
        <v>385</v>
      </c>
      <c r="AL259" s="12"/>
      <c r="AM259" s="12"/>
      <c r="AN259" s="12"/>
      <c r="AO259" s="12"/>
      <c r="AP259" s="12"/>
      <c r="AQ259" s="12"/>
      <c r="AR259" s="12"/>
      <c r="AS259" s="12"/>
      <c r="AT259" s="12"/>
      <c r="AU259" s="12"/>
      <c r="AV259" s="12"/>
      <c r="AW259" s="100"/>
      <c r="AX259" s="12"/>
    </row>
    <row r="260" spans="1:50"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2"/>
      <c r="Z260" s="12"/>
      <c r="AA260" s="12"/>
      <c r="AB260" s="12"/>
      <c r="AC260" s="12"/>
      <c r="AD260" s="12"/>
      <c r="AE260" s="12"/>
      <c r="AF260" s="12"/>
      <c r="AG260" s="12"/>
      <c r="AH260" s="12"/>
      <c r="AI260" s="12"/>
      <c r="AJ260" s="12"/>
      <c r="AK260" s="237" t="s">
        <v>386</v>
      </c>
      <c r="AL260" s="278"/>
      <c r="AM260" s="278"/>
      <c r="AN260" s="278"/>
      <c r="AO260" s="278"/>
      <c r="AP260" s="278"/>
      <c r="AQ260" s="278"/>
      <c r="AR260" s="278"/>
      <c r="AS260" s="278"/>
      <c r="AT260" s="278"/>
      <c r="AU260" s="278"/>
      <c r="AV260" s="278"/>
      <c r="AW260" s="278"/>
      <c r="AX260" s="278"/>
    </row>
    <row r="261" spans="1:50"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2"/>
      <c r="Z261" s="12"/>
      <c r="AA261" s="12"/>
      <c r="AB261" s="12"/>
      <c r="AC261" s="12"/>
      <c r="AD261" s="12"/>
      <c r="AE261" s="12"/>
      <c r="AF261" s="12"/>
      <c r="AG261" s="12"/>
      <c r="AH261" s="12"/>
      <c r="AI261" s="12"/>
      <c r="AJ261" s="12"/>
      <c r="AK261" s="278"/>
      <c r="AL261" s="278"/>
      <c r="AM261" s="278"/>
      <c r="AN261" s="278"/>
      <c r="AO261" s="278"/>
      <c r="AP261" s="278"/>
      <c r="AQ261" s="278"/>
      <c r="AR261" s="278"/>
      <c r="AS261" s="278"/>
      <c r="AT261" s="278"/>
      <c r="AU261" s="278"/>
      <c r="AV261" s="278"/>
      <c r="AW261" s="278"/>
      <c r="AX261" s="278"/>
    </row>
    <row r="262" spans="1:50"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2"/>
      <c r="Z262" s="12"/>
      <c r="AA262" s="12"/>
      <c r="AB262" s="12"/>
      <c r="AC262" s="12"/>
      <c r="AD262" s="12"/>
      <c r="AE262" s="12"/>
      <c r="AF262" s="12"/>
      <c r="AG262" s="12"/>
      <c r="AH262" s="12"/>
      <c r="AI262" s="12"/>
      <c r="AJ262" s="12"/>
      <c r="AK262" s="239"/>
      <c r="AL262" s="239"/>
      <c r="AM262" s="239"/>
      <c r="AN262" s="239"/>
      <c r="AO262" s="239"/>
      <c r="AP262" s="239"/>
      <c r="AQ262" s="239"/>
      <c r="AR262" s="239"/>
      <c r="AS262" s="239"/>
      <c r="AT262" s="239"/>
      <c r="AU262" s="239"/>
      <c r="AV262" s="239"/>
      <c r="AW262" s="239"/>
      <c r="AX262" s="239"/>
    </row>
    <row r="263" spans="1:50"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row>
    <row r="264" spans="1:50" ht="12" customHeight="1">
      <c r="A264" s="12"/>
      <c r="B264" s="12"/>
      <c r="C264" s="12"/>
      <c r="D264" s="12"/>
      <c r="E264" s="12"/>
      <c r="F264" s="12"/>
      <c r="G264" s="12"/>
      <c r="H264" s="12"/>
      <c r="I264" s="12"/>
      <c r="J264" s="12"/>
      <c r="K264" s="236"/>
      <c r="L264" s="238"/>
      <c r="M264" s="238"/>
      <c r="N264" s="238"/>
      <c r="O264" s="238"/>
      <c r="P264" s="238"/>
      <c r="Q264" s="238"/>
      <c r="R264" s="238"/>
      <c r="S264" s="238"/>
      <c r="T264" s="238"/>
      <c r="U264" s="238"/>
      <c r="V264" s="238"/>
      <c r="W264" s="238"/>
      <c r="X264" s="238"/>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row>
    <row r="265" spans="1:50" ht="12"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row>
    <row r="266" spans="1:50" ht="12"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row>
    <row r="267" spans="1:50" ht="12" customHeight="1">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row>
    <row r="268" spans="1:50" ht="12" customHeight="1">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row>
    <row r="269" spans="1:50" ht="12" customHeight="1">
      <c r="A269" s="12" t="s">
        <v>35</v>
      </c>
      <c r="B269" s="12"/>
      <c r="C269" s="12"/>
      <c r="D269" s="12"/>
      <c r="E269" s="12"/>
      <c r="F269" s="12"/>
      <c r="G269" s="12"/>
      <c r="H269" s="12"/>
      <c r="I269" s="12"/>
      <c r="J269" s="12"/>
      <c r="K269" s="12"/>
      <c r="L269" s="12"/>
      <c r="M269" s="12"/>
      <c r="N269" s="12"/>
      <c r="O269" s="12"/>
      <c r="P269" s="12"/>
      <c r="Q269" s="12"/>
      <c r="R269" s="12"/>
      <c r="S269" s="12"/>
      <c r="T269" s="12"/>
      <c r="U269" s="70"/>
      <c r="V269" s="70"/>
      <c r="W269" s="70"/>
      <c r="X269" s="70"/>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row>
    <row r="270" spans="1:50" ht="12" customHeight="1">
      <c r="A270" s="12"/>
      <c r="B270" s="12"/>
      <c r="C270" s="12" t="s">
        <v>291</v>
      </c>
      <c r="D270" s="12"/>
      <c r="E270" s="12"/>
      <c r="F270" s="12"/>
      <c r="G270" s="12"/>
      <c r="H270" s="12"/>
      <c r="I270" s="12"/>
      <c r="J270" s="12"/>
      <c r="K270" s="12"/>
      <c r="L270" s="12"/>
      <c r="M270" s="12"/>
      <c r="N270" s="12"/>
      <c r="O270" s="12"/>
      <c r="P270" s="12"/>
      <c r="Q270" s="12"/>
      <c r="R270" s="12"/>
      <c r="S270" s="12"/>
      <c r="T270" s="12"/>
      <c r="U270" s="70"/>
      <c r="V270" s="70"/>
      <c r="W270" s="70"/>
      <c r="X270" s="70"/>
      <c r="Y270" s="12"/>
      <c r="Z270" s="12"/>
      <c r="AA270" s="12"/>
      <c r="AB270" s="12"/>
      <c r="AC270" s="227"/>
      <c r="AD270" s="227"/>
      <c r="AE270" s="227"/>
      <c r="AF270" s="227"/>
      <c r="AG270" s="227"/>
      <c r="AH270" s="227"/>
      <c r="AI270" s="227"/>
      <c r="AJ270" s="227"/>
      <c r="AK270" s="227"/>
      <c r="AL270" s="227"/>
      <c r="AM270" s="227"/>
      <c r="AN270" s="227"/>
      <c r="AO270" s="227"/>
      <c r="AP270" s="227"/>
      <c r="AQ270" s="227"/>
      <c r="AR270" s="227"/>
      <c r="AS270" s="227"/>
      <c r="AT270" s="227"/>
      <c r="AU270" s="227"/>
      <c r="AV270" s="227"/>
      <c r="AW270" s="227"/>
      <c r="AX270" s="227"/>
    </row>
    <row r="271" spans="1:50" ht="12" customHeight="1">
      <c r="A271" s="12"/>
      <c r="B271" s="12"/>
      <c r="C271" s="12" t="s">
        <v>190</v>
      </c>
      <c r="D271" s="12"/>
      <c r="E271" s="12"/>
      <c r="F271" s="12"/>
      <c r="G271" s="12"/>
      <c r="H271" s="12"/>
      <c r="I271" s="12"/>
      <c r="J271" s="12"/>
      <c r="K271" s="12"/>
      <c r="L271" s="12"/>
      <c r="M271" s="12"/>
      <c r="N271" s="12"/>
      <c r="O271" s="12"/>
      <c r="P271" s="12"/>
      <c r="Q271" s="12"/>
      <c r="R271" s="12"/>
      <c r="S271" s="12"/>
      <c r="T271" s="12"/>
      <c r="U271" s="70"/>
      <c r="V271" s="70"/>
      <c r="W271" s="70"/>
      <c r="X271" s="70"/>
      <c r="Y271" s="12"/>
      <c r="Z271" s="12"/>
      <c r="AA271" s="12"/>
      <c r="AB271" s="12"/>
      <c r="AC271" s="227"/>
      <c r="AD271" s="227"/>
      <c r="AE271" s="227"/>
      <c r="AF271" s="227"/>
      <c r="AG271" s="227"/>
      <c r="AH271" s="227"/>
      <c r="AI271" s="227"/>
      <c r="AJ271" s="227"/>
      <c r="AK271" s="227"/>
      <c r="AL271" s="227"/>
      <c r="AM271" s="227"/>
      <c r="AN271" s="227"/>
      <c r="AO271" s="227"/>
      <c r="AP271" s="227"/>
      <c r="AQ271" s="227"/>
      <c r="AR271" s="227"/>
      <c r="AS271" s="227"/>
      <c r="AT271" s="227"/>
      <c r="AU271" s="227"/>
      <c r="AV271" s="227"/>
      <c r="AW271" s="227"/>
      <c r="AX271" s="227"/>
    </row>
    <row r="272" spans="1:50" ht="12" customHeight="1">
      <c r="A272" s="12"/>
      <c r="B272" s="12"/>
      <c r="C272" s="12" t="s">
        <v>72</v>
      </c>
      <c r="D272" s="12"/>
      <c r="E272" s="12"/>
      <c r="F272" s="12"/>
      <c r="G272" s="12"/>
      <c r="H272" s="12"/>
      <c r="I272" s="12"/>
      <c r="J272" s="12"/>
      <c r="K272" s="12"/>
      <c r="L272" s="12"/>
      <c r="M272" s="12"/>
      <c r="N272" s="12"/>
      <c r="O272" s="12"/>
      <c r="P272" s="12"/>
      <c r="Q272" s="12"/>
      <c r="R272" s="12"/>
      <c r="S272" s="12"/>
      <c r="T272" s="12"/>
      <c r="U272" s="70"/>
      <c r="V272" s="70"/>
      <c r="W272" s="70"/>
      <c r="X272" s="70"/>
      <c r="Y272" s="12"/>
      <c r="Z272" s="12"/>
      <c r="AA272" s="12"/>
      <c r="AB272" s="12"/>
      <c r="AC272" s="227"/>
      <c r="AD272" s="227"/>
      <c r="AE272" s="227"/>
      <c r="AF272" s="227"/>
      <c r="AG272" s="227"/>
      <c r="AH272" s="227"/>
      <c r="AI272" s="227"/>
      <c r="AJ272" s="227"/>
      <c r="AK272" s="227"/>
      <c r="AL272" s="227"/>
      <c r="AM272" s="227"/>
      <c r="AN272" s="227"/>
      <c r="AO272" s="227"/>
      <c r="AP272" s="227"/>
      <c r="AQ272" s="227"/>
      <c r="AR272" s="227"/>
      <c r="AS272" s="227"/>
      <c r="AT272" s="227"/>
      <c r="AU272" s="227"/>
      <c r="AV272" s="227"/>
      <c r="AW272" s="227"/>
      <c r="AX272" s="227"/>
    </row>
    <row r="273" spans="1:50" ht="12" customHeight="1">
      <c r="A273" s="12"/>
      <c r="B273" s="12"/>
      <c r="C273" s="12" t="s">
        <v>191</v>
      </c>
      <c r="D273" s="12"/>
      <c r="E273" s="12"/>
      <c r="F273" s="12"/>
      <c r="G273" s="12"/>
      <c r="H273" s="12"/>
      <c r="I273" s="12"/>
      <c r="J273" s="12"/>
      <c r="K273" s="12"/>
      <c r="L273" s="12"/>
      <c r="M273" s="12"/>
      <c r="N273" s="12"/>
      <c r="O273" s="12"/>
      <c r="P273" s="12"/>
      <c r="Q273" s="12"/>
      <c r="R273" s="12"/>
      <c r="S273" s="12"/>
      <c r="T273" s="12"/>
      <c r="U273" s="70"/>
      <c r="V273" s="70"/>
      <c r="W273" s="70"/>
      <c r="X273" s="70"/>
      <c r="Y273" s="12"/>
      <c r="Z273" s="12"/>
      <c r="AA273" s="12"/>
      <c r="AB273" s="12"/>
      <c r="AC273" s="227"/>
      <c r="AD273" s="227"/>
      <c r="AE273" s="227"/>
      <c r="AF273" s="227"/>
      <c r="AG273" s="227"/>
      <c r="AH273" s="227"/>
      <c r="AI273" s="227"/>
      <c r="AJ273" s="227"/>
      <c r="AK273" s="227"/>
      <c r="AL273" s="227"/>
      <c r="AM273" s="227"/>
      <c r="AN273" s="227"/>
      <c r="AO273" s="227"/>
      <c r="AP273" s="227"/>
      <c r="AQ273" s="227"/>
      <c r="AR273" s="227"/>
      <c r="AS273" s="227"/>
      <c r="AT273" s="227"/>
      <c r="AU273" s="227"/>
      <c r="AV273" s="227"/>
      <c r="AW273" s="227"/>
      <c r="AX273" s="227"/>
    </row>
    <row r="274" spans="1:50" ht="12" customHeight="1">
      <c r="A274" s="12"/>
      <c r="B274" s="12"/>
      <c r="C274" s="12" t="s">
        <v>192</v>
      </c>
      <c r="D274" s="12"/>
      <c r="E274" s="12"/>
      <c r="F274" s="12"/>
      <c r="G274" s="12"/>
      <c r="H274" s="12"/>
      <c r="I274" s="12"/>
      <c r="J274" s="12"/>
      <c r="K274" s="12"/>
      <c r="L274" s="12"/>
      <c r="M274" s="12"/>
      <c r="N274" s="12"/>
      <c r="O274" s="12"/>
      <c r="P274" s="12"/>
      <c r="Q274" s="12"/>
      <c r="R274" s="12"/>
      <c r="S274" s="12"/>
      <c r="T274" s="12"/>
      <c r="U274" s="70"/>
      <c r="V274" s="70"/>
      <c r="W274" s="70"/>
      <c r="X274" s="70"/>
      <c r="Y274" s="12"/>
      <c r="Z274" s="12"/>
      <c r="AA274" s="12"/>
      <c r="AB274" s="12"/>
      <c r="AC274" s="227"/>
      <c r="AD274" s="227"/>
      <c r="AE274" s="227"/>
      <c r="AF274" s="227"/>
      <c r="AG274" s="227"/>
      <c r="AH274" s="227"/>
      <c r="AI274" s="227"/>
      <c r="AJ274" s="227"/>
      <c r="AK274" s="227"/>
      <c r="AL274" s="227"/>
      <c r="AM274" s="227"/>
      <c r="AN274" s="227"/>
      <c r="AO274" s="227"/>
      <c r="AP274" s="227"/>
      <c r="AQ274" s="227"/>
      <c r="AR274" s="227"/>
      <c r="AS274" s="227"/>
      <c r="AT274" s="227"/>
      <c r="AU274" s="227"/>
      <c r="AV274" s="227"/>
      <c r="AW274" s="227"/>
      <c r="AX274" s="227"/>
    </row>
    <row r="275" spans="1:50" ht="12"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row>
    <row r="276" spans="1:50" ht="12"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row>
    <row r="277" spans="1:50" ht="12"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row>
    <row r="278" spans="1:50" ht="12"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row>
    <row r="279" spans="1:50" ht="12"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row>
    <row r="280" spans="1:50" ht="12"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row>
    <row r="281" spans="1:50" ht="12" customHeight="1">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row>
    <row r="282" spans="1:50" ht="12" customHeight="1">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row>
    <row r="283" spans="1:50" ht="12" customHeight="1">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row>
    <row r="284" spans="1:50" ht="12" customHeight="1">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row>
    <row r="285" spans="1:50" ht="12" customHeight="1">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row>
    <row r="286" spans="1:50" ht="12" customHeight="1">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row>
    <row r="287" spans="1:50" ht="12" customHeight="1">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row>
    <row r="288" spans="1:50" ht="12" customHeight="1">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row>
    <row r="289" spans="1:50" ht="12" customHeight="1">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row>
    <row r="290" spans="1:50"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row>
    <row r="291" spans="1:50" ht="12" customHeight="1">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row>
    <row r="292" spans="1:50" ht="12" customHeight="1">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row>
    <row r="293" spans="1:50" ht="12" customHeight="1">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row>
    <row r="303" spans="1:50" ht="12" customHeight="1">
      <c r="U303" s="13"/>
      <c r="V303" s="13"/>
    </row>
    <row r="304" spans="1:50" ht="12" customHeight="1">
      <c r="A304" s="91"/>
      <c r="B304" s="91"/>
      <c r="C304" s="92"/>
      <c r="D304" s="13"/>
      <c r="E304" s="13"/>
      <c r="F304" s="13"/>
      <c r="G304" s="13"/>
      <c r="H304" s="13"/>
      <c r="I304" s="13"/>
      <c r="J304" s="13"/>
      <c r="K304" s="13"/>
      <c r="L304" s="13"/>
      <c r="M304" s="13"/>
      <c r="N304" s="13"/>
      <c r="O304" s="13"/>
      <c r="P304" s="13"/>
      <c r="Q304" s="13"/>
      <c r="R304" s="13"/>
      <c r="S304" s="13"/>
      <c r="T304" s="13"/>
      <c r="U304" s="13"/>
      <c r="V304" s="13"/>
      <c r="W304" s="13"/>
      <c r="X304" s="13"/>
      <c r="Y304" s="12"/>
      <c r="Z304" s="12"/>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row>
    <row r="305" spans="1:50" ht="12"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2"/>
      <c r="Z305" s="12"/>
      <c r="AD305" s="13"/>
      <c r="AE305" s="13"/>
      <c r="AF305" s="13"/>
      <c r="AG305" s="13"/>
      <c r="AH305" s="13"/>
      <c r="AI305" s="13"/>
      <c r="AJ305" s="13"/>
      <c r="AK305" s="13"/>
      <c r="AL305" s="13"/>
      <c r="AM305" s="13"/>
      <c r="AN305" s="13"/>
      <c r="AO305" s="13"/>
      <c r="AP305" s="13"/>
      <c r="AQ305" s="13"/>
      <c r="AR305" s="13"/>
      <c r="AS305" s="13"/>
      <c r="AT305" s="13"/>
      <c r="AU305" s="13"/>
      <c r="AV305" s="13"/>
      <c r="AW305" s="13"/>
      <c r="AX305" s="13"/>
    </row>
    <row r="306" spans="1:50" ht="12"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2"/>
      <c r="Z306" s="12"/>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row>
    <row r="307" spans="1:50" ht="12"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2"/>
      <c r="Z307" s="12"/>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row>
    <row r="308" spans="1:50" ht="12"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2"/>
      <c r="Z308" s="12"/>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row>
    <row r="309" spans="1:50" ht="12"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2"/>
      <c r="Z309" s="12"/>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row>
    <row r="310" spans="1:50" ht="12"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2"/>
      <c r="Z310" s="12"/>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row>
    <row r="311" spans="1:50" ht="12"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2"/>
      <c r="Z311" s="12"/>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row>
    <row r="312" spans="1:50" ht="12" customHeight="1">
      <c r="A312" s="23"/>
      <c r="B312" s="23"/>
      <c r="C312" s="6"/>
      <c r="D312" s="13"/>
      <c r="E312" s="13"/>
      <c r="F312" s="13"/>
      <c r="G312" s="13"/>
      <c r="H312" s="13"/>
      <c r="I312" s="13"/>
      <c r="J312" s="13"/>
      <c r="K312" s="13"/>
      <c r="L312" s="13"/>
      <c r="M312" s="13"/>
      <c r="N312" s="13"/>
      <c r="O312" s="13"/>
      <c r="P312" s="13"/>
      <c r="Q312" s="13"/>
      <c r="R312" s="13"/>
      <c r="S312" s="13"/>
      <c r="T312" s="13"/>
      <c r="U312" s="13"/>
      <c r="V312" s="13"/>
      <c r="W312" s="13"/>
      <c r="X312" s="13"/>
      <c r="Y312" s="12"/>
      <c r="Z312" s="12"/>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row>
    <row r="313" spans="1:50" ht="12"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2"/>
      <c r="Z313" s="12"/>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row>
    <row r="314" spans="1:50" ht="12"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2"/>
      <c r="Z314" s="12"/>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row>
    <row r="315" spans="1:50" ht="12" customHeight="1">
      <c r="A315" s="24"/>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2"/>
      <c r="Z315" s="12"/>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row>
    <row r="316" spans="1:50" ht="12"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2"/>
      <c r="Z316" s="12"/>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row>
    <row r="317" spans="1:50" ht="12"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2"/>
      <c r="Z317" s="12"/>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row>
    <row r="318" spans="1:50" ht="12"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2"/>
      <c r="Z318" s="12"/>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row>
    <row r="319" spans="1:50" ht="12" customHeight="1">
      <c r="A319" s="23"/>
      <c r="B319" s="23"/>
      <c r="C319" s="6"/>
      <c r="D319" s="13"/>
      <c r="E319" s="13"/>
      <c r="F319" s="13"/>
      <c r="G319" s="13"/>
      <c r="H319" s="13"/>
      <c r="I319" s="13"/>
      <c r="J319" s="13"/>
      <c r="K319" s="13"/>
      <c r="L319" s="13"/>
      <c r="M319" s="13"/>
      <c r="N319" s="13"/>
      <c r="O319" s="13"/>
      <c r="P319" s="13"/>
      <c r="Q319" s="13"/>
      <c r="R319" s="13"/>
      <c r="S319" s="13"/>
      <c r="T319" s="13"/>
      <c r="U319" s="13"/>
      <c r="V319" s="13"/>
      <c r="W319" s="13"/>
      <c r="X319" s="13"/>
      <c r="Y319" s="12"/>
      <c r="Z319" s="12"/>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row>
    <row r="320" spans="1:50" ht="12"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2"/>
      <c r="Z320" s="12"/>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row>
    <row r="321" spans="1:50" ht="12"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2"/>
      <c r="Z321" s="12"/>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row>
    <row r="322" spans="1:50" ht="12" customHeight="1">
      <c r="A322" s="24"/>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2"/>
      <c r="Z322" s="12"/>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row>
    <row r="323" spans="1:50" ht="12"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2"/>
      <c r="Z323" s="12"/>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row>
    <row r="324" spans="1:50" ht="12"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2"/>
      <c r="Z324" s="12"/>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row>
    <row r="325" spans="1:50" ht="12" customHeight="1">
      <c r="A325" s="23"/>
      <c r="B325" s="23"/>
      <c r="C325" s="6"/>
      <c r="D325" s="13"/>
      <c r="E325" s="13"/>
      <c r="F325" s="13"/>
      <c r="G325" s="13"/>
      <c r="H325" s="13"/>
      <c r="I325" s="13"/>
      <c r="J325" s="13"/>
      <c r="K325" s="13"/>
      <c r="L325" s="13"/>
      <c r="M325" s="13"/>
      <c r="N325" s="13"/>
      <c r="O325" s="13"/>
      <c r="P325" s="13"/>
      <c r="Q325" s="13"/>
      <c r="R325" s="13"/>
      <c r="S325" s="13"/>
      <c r="T325" s="13"/>
      <c r="U325" s="13"/>
      <c r="V325" s="13"/>
      <c r="W325" s="13"/>
      <c r="X325" s="13"/>
      <c r="Y325" s="12"/>
      <c r="Z325" s="12"/>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row>
    <row r="326" spans="1:50" ht="12"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2"/>
      <c r="Z326" s="12"/>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row>
    <row r="327" spans="1:50" ht="12"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2"/>
      <c r="Z327" s="12"/>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row>
    <row r="328" spans="1:50" ht="12"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2"/>
      <c r="Z328" s="12"/>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row>
    <row r="329" spans="1:50" ht="12" customHeight="1">
      <c r="Y329" s="12"/>
      <c r="Z329" s="12"/>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row>
    <row r="330" spans="1:50" ht="12"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2"/>
      <c r="Z330" s="12"/>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row>
    <row r="331" spans="1:50" ht="12" customHeight="1">
      <c r="Y331" s="12"/>
      <c r="Z331" s="12"/>
      <c r="AA331" s="13"/>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row>
    <row r="332" spans="1:50" ht="12" customHeight="1">
      <c r="Y332" s="12"/>
      <c r="Z332" s="12"/>
      <c r="AA332" s="13"/>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row>
    <row r="333" spans="1:50" ht="12" customHeight="1">
      <c r="Y333" s="12"/>
      <c r="Z333" s="12"/>
      <c r="AA333" s="13"/>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row>
    <row r="334" spans="1:50" ht="12" customHeight="1">
      <c r="Y334" s="12"/>
      <c r="Z334" s="12"/>
      <c r="AA334" s="13"/>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row>
    <row r="335" spans="1:50" ht="12" customHeight="1">
      <c r="Y335" s="12"/>
      <c r="Z335" s="12"/>
      <c r="AA335" s="13"/>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row>
    <row r="336" spans="1:50" ht="12" customHeight="1">
      <c r="AA336" s="13"/>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row>
    <row r="337" spans="1:50" ht="12" customHeight="1">
      <c r="AA337" s="13"/>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row>
    <row r="338" spans="1:50" ht="12" customHeight="1">
      <c r="AA338" s="13"/>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row>
    <row r="339" spans="1:50" ht="12" customHeight="1">
      <c r="AA339" s="13"/>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row>
    <row r="340" spans="1:50" ht="12" customHeight="1">
      <c r="AA340" s="13"/>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row>
    <row r="341" spans="1:50" ht="12" customHeight="1">
      <c r="AA341" s="13"/>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row>
    <row r="342" spans="1:50" ht="12" customHeight="1">
      <c r="AA342" s="13"/>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row>
    <row r="343" spans="1:50" ht="12" customHeight="1">
      <c r="AA343" s="13"/>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row>
    <row r="344" spans="1:50" ht="12" customHeight="1">
      <c r="AA344" s="13"/>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row>
    <row r="345" spans="1:50" ht="12" customHeight="1">
      <c r="AA345" s="13"/>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row>
    <row r="346" spans="1:50" ht="12" customHeight="1">
      <c r="AA346" s="13"/>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row>
    <row r="347" spans="1:50" ht="12"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AA347" s="13"/>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row>
    <row r="348" spans="1:50" ht="12"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AA348" s="13"/>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row>
    <row r="349" spans="1:50" ht="12"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AA349" s="13"/>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row>
    <row r="350" spans="1:50" ht="12"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AA350" s="13"/>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row>
    <row r="351" spans="1:50" ht="12"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AA351" s="13"/>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row>
    <row r="352" spans="1:50" ht="12"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AA352" s="13"/>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row>
    <row r="353" spans="1:50" ht="12"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AA353" s="13"/>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row>
    <row r="354" spans="1:50" ht="12"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AA354" s="13"/>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row>
    <row r="355" spans="1:50" ht="12"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AA355" s="13"/>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row>
    <row r="356" spans="1:50" ht="12"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AA356" s="13"/>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row>
    <row r="357" spans="1:50" ht="12"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AA357" s="13"/>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row>
    <row r="358" spans="1:50" ht="12"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AA358" s="13"/>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row>
    <row r="359" spans="1:50" ht="12"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AA359" s="13"/>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row>
    <row r="360" spans="1:50" ht="12"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AA360" s="13"/>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row>
    <row r="361" spans="1:50" ht="12" customHeight="1">
      <c r="AA361" s="13"/>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row>
    <row r="362" spans="1:50" ht="12" customHeight="1">
      <c r="AA362" s="13"/>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row>
    <row r="363" spans="1:50" ht="12" customHeight="1">
      <c r="AA363" s="13"/>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row>
    <row r="370" spans="1:50" ht="12" customHeight="1">
      <c r="A370" s="69"/>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row>
    <row r="371" spans="1:50" ht="12" customHeight="1">
      <c r="A371" s="69"/>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row>
    <row r="372" spans="1:50" ht="12" customHeight="1">
      <c r="A372" s="69"/>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row>
    <row r="373" spans="1:50" ht="12" customHeight="1">
      <c r="A373" s="69"/>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row>
    <row r="374" spans="1:50" ht="12" customHeight="1">
      <c r="A374" s="69"/>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row>
    <row r="375" spans="1:50" ht="12" customHeight="1">
      <c r="A375" s="69"/>
      <c r="B375" s="12"/>
      <c r="C375" s="12"/>
      <c r="D375" s="12"/>
      <c r="E375" s="12"/>
      <c r="F375" s="12"/>
      <c r="G375" s="12"/>
      <c r="H375" s="12"/>
      <c r="I375" s="12"/>
      <c r="J375" s="12"/>
      <c r="K375" s="12"/>
      <c r="L375" s="12"/>
      <c r="M375" s="12"/>
      <c r="N375" s="12"/>
      <c r="O375" s="12"/>
      <c r="P375" s="12"/>
      <c r="Q375" s="12"/>
      <c r="R375" s="12"/>
      <c r="S375" s="12"/>
      <c r="T375" s="12"/>
      <c r="U375" s="12"/>
      <c r="V375" s="12"/>
      <c r="W375" s="12"/>
      <c r="X375" s="12"/>
    </row>
    <row r="376" spans="1:50" ht="12" customHeight="1">
      <c r="A376" s="69"/>
      <c r="B376" s="12"/>
      <c r="C376" s="12"/>
      <c r="D376" s="12"/>
      <c r="E376" s="12"/>
      <c r="F376" s="12"/>
      <c r="G376" s="12"/>
      <c r="H376" s="12"/>
      <c r="I376" s="12"/>
      <c r="J376" s="12"/>
      <c r="K376" s="12"/>
      <c r="L376" s="12"/>
      <c r="M376" s="12"/>
      <c r="N376" s="12"/>
      <c r="O376" s="12"/>
      <c r="P376" s="12"/>
      <c r="Q376" s="12"/>
      <c r="R376" s="12"/>
      <c r="S376" s="12"/>
      <c r="T376" s="12"/>
      <c r="U376" s="12"/>
      <c r="V376" s="12"/>
      <c r="W376" s="12"/>
      <c r="X376" s="12"/>
    </row>
    <row r="377" spans="1:50" ht="12" customHeight="1">
      <c r="A377" s="69"/>
      <c r="B377" s="12"/>
      <c r="C377" s="12"/>
      <c r="D377" s="12"/>
      <c r="E377" s="12"/>
      <c r="F377" s="12"/>
      <c r="G377" s="12"/>
      <c r="H377" s="12"/>
      <c r="I377" s="12"/>
      <c r="J377" s="12"/>
      <c r="K377" s="12"/>
      <c r="L377" s="12"/>
      <c r="M377" s="12"/>
      <c r="N377" s="12"/>
      <c r="O377" s="12"/>
      <c r="P377" s="12"/>
      <c r="Q377" s="12"/>
      <c r="R377" s="12"/>
      <c r="S377" s="12"/>
      <c r="T377" s="12"/>
      <c r="U377" s="12"/>
      <c r="V377" s="12"/>
      <c r="W377" s="12"/>
      <c r="X377" s="12"/>
    </row>
    <row r="378" spans="1:50" ht="12" customHeight="1">
      <c r="A378" s="24"/>
      <c r="B378" s="24"/>
      <c r="C378" s="37"/>
      <c r="D378" s="12"/>
      <c r="E378" s="12"/>
      <c r="F378" s="12"/>
      <c r="G378" s="12"/>
      <c r="H378" s="12"/>
      <c r="I378" s="12"/>
      <c r="J378" s="12"/>
      <c r="K378" s="12"/>
      <c r="L378" s="12"/>
      <c r="M378" s="12"/>
      <c r="N378" s="12"/>
      <c r="O378" s="12"/>
      <c r="P378" s="12"/>
      <c r="Q378" s="12"/>
      <c r="R378" s="12"/>
      <c r="S378" s="12"/>
      <c r="T378" s="12"/>
      <c r="U378" s="12"/>
      <c r="V378" s="12"/>
      <c r="W378" s="12"/>
      <c r="X378" s="12"/>
    </row>
    <row r="379" spans="1:50" ht="12" customHeight="1">
      <c r="A379" s="69"/>
      <c r="B379" s="12"/>
      <c r="C379" s="12"/>
      <c r="D379" s="12"/>
      <c r="E379" s="12"/>
      <c r="F379" s="12"/>
      <c r="G379" s="12"/>
      <c r="H379" s="12"/>
      <c r="I379" s="12"/>
      <c r="J379" s="12"/>
      <c r="K379" s="12"/>
      <c r="L379" s="12"/>
      <c r="M379" s="12"/>
      <c r="N379" s="12"/>
      <c r="O379" s="12"/>
      <c r="P379" s="12"/>
      <c r="Q379" s="12"/>
      <c r="R379" s="12"/>
      <c r="S379" s="12"/>
      <c r="T379" s="12"/>
      <c r="U379" s="12"/>
      <c r="V379" s="12"/>
      <c r="W379" s="12"/>
      <c r="X379" s="12"/>
    </row>
    <row r="380" spans="1:50" ht="12" customHeight="1">
      <c r="A380" s="69"/>
      <c r="B380" s="12"/>
      <c r="C380" s="12"/>
      <c r="D380" s="12"/>
      <c r="E380" s="12"/>
      <c r="F380" s="12"/>
      <c r="G380" s="12"/>
      <c r="H380" s="12"/>
      <c r="I380" s="12"/>
      <c r="J380" s="12"/>
      <c r="K380" s="12"/>
      <c r="L380" s="12"/>
      <c r="M380" s="12"/>
      <c r="N380" s="12"/>
      <c r="O380" s="12"/>
      <c r="P380" s="12"/>
      <c r="Q380" s="12"/>
      <c r="R380" s="12"/>
      <c r="S380" s="12"/>
      <c r="T380" s="12"/>
      <c r="U380" s="12"/>
      <c r="V380" s="12"/>
      <c r="W380" s="12"/>
      <c r="X380" s="12"/>
    </row>
    <row r="381" spans="1:50" ht="12" customHeight="1">
      <c r="A381" s="69"/>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row>
    <row r="382" spans="1:50" ht="12" customHeight="1">
      <c r="A382" s="69"/>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row>
    <row r="383" spans="1:50" ht="12" customHeight="1">
      <c r="A383" s="69"/>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row>
    <row r="384" spans="1:50" ht="12"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row>
    <row r="385" spans="1:24" ht="12" customHeight="1">
      <c r="A385" s="24"/>
      <c r="B385" s="24"/>
      <c r="C385" s="37"/>
      <c r="D385" s="12"/>
      <c r="E385" s="12"/>
      <c r="F385" s="12"/>
      <c r="G385" s="12"/>
      <c r="H385" s="12"/>
      <c r="I385" s="12"/>
      <c r="J385" s="12"/>
      <c r="K385" s="12"/>
      <c r="L385" s="12"/>
      <c r="M385" s="12"/>
      <c r="N385" s="12"/>
      <c r="O385" s="12"/>
      <c r="P385" s="12"/>
      <c r="Q385" s="12"/>
      <c r="R385" s="12"/>
      <c r="S385" s="12"/>
      <c r="T385" s="12"/>
      <c r="U385" s="12"/>
      <c r="V385" s="12"/>
      <c r="W385" s="12"/>
      <c r="X385" s="12"/>
    </row>
    <row r="386" spans="1:24" ht="12" customHeight="1">
      <c r="A386" s="69"/>
      <c r="B386" s="12"/>
      <c r="C386" s="12"/>
      <c r="D386" s="12"/>
      <c r="E386" s="12"/>
      <c r="F386" s="12"/>
      <c r="G386" s="12"/>
      <c r="H386" s="12"/>
      <c r="I386" s="12"/>
      <c r="J386" s="12"/>
      <c r="K386" s="12"/>
      <c r="L386" s="12"/>
      <c r="M386" s="12"/>
      <c r="N386" s="12"/>
      <c r="O386" s="12"/>
      <c r="P386" s="12"/>
      <c r="Q386" s="12"/>
      <c r="R386" s="12"/>
      <c r="S386" s="12"/>
      <c r="T386" s="12"/>
      <c r="U386" s="12"/>
      <c r="V386" s="12"/>
      <c r="W386" s="12"/>
      <c r="X386" s="12"/>
    </row>
    <row r="387" spans="1:24" ht="12" customHeight="1">
      <c r="A387" s="69"/>
      <c r="B387" s="12"/>
      <c r="C387" s="12"/>
      <c r="D387" s="12"/>
      <c r="E387" s="12"/>
      <c r="F387" s="12"/>
      <c r="G387" s="12"/>
      <c r="H387" s="12"/>
      <c r="I387" s="12"/>
      <c r="J387" s="12"/>
      <c r="K387" s="12"/>
      <c r="L387" s="12"/>
      <c r="M387" s="12"/>
      <c r="N387" s="12"/>
      <c r="O387" s="12"/>
      <c r="P387" s="12"/>
      <c r="Q387" s="12"/>
      <c r="R387" s="12"/>
      <c r="S387" s="12"/>
      <c r="T387" s="12"/>
      <c r="U387" s="12"/>
      <c r="V387" s="12"/>
      <c r="W387" s="12"/>
      <c r="X387" s="12"/>
    </row>
    <row r="388" spans="1:24" ht="12" customHeight="1">
      <c r="A388" s="69"/>
      <c r="B388" s="12"/>
      <c r="C388" s="12"/>
      <c r="D388" s="12"/>
      <c r="E388" s="12"/>
      <c r="F388" s="12"/>
      <c r="G388" s="12"/>
      <c r="H388" s="12"/>
      <c r="I388" s="12"/>
      <c r="J388" s="12"/>
      <c r="K388" s="12"/>
      <c r="L388" s="12"/>
      <c r="M388" s="12"/>
      <c r="N388" s="12"/>
      <c r="O388" s="12"/>
      <c r="P388" s="12"/>
      <c r="Q388" s="12"/>
      <c r="R388" s="12"/>
      <c r="S388" s="12"/>
      <c r="T388" s="12"/>
      <c r="U388" s="12"/>
      <c r="V388" s="12"/>
      <c r="W388" s="12"/>
      <c r="X388" s="12"/>
    </row>
    <row r="389" spans="1:24" ht="12" customHeight="1">
      <c r="A389" s="69"/>
      <c r="B389" s="12"/>
      <c r="C389" s="12"/>
      <c r="D389" s="12"/>
      <c r="E389" s="12"/>
      <c r="F389" s="12"/>
      <c r="G389" s="12"/>
      <c r="H389" s="12"/>
      <c r="I389" s="12"/>
      <c r="J389" s="12"/>
      <c r="K389" s="12"/>
      <c r="L389" s="12"/>
      <c r="M389" s="12"/>
      <c r="N389" s="12"/>
      <c r="O389" s="12"/>
      <c r="P389" s="12"/>
      <c r="Q389" s="12"/>
      <c r="R389" s="12"/>
      <c r="S389" s="12"/>
      <c r="T389" s="12"/>
      <c r="U389" s="12"/>
      <c r="V389" s="12"/>
      <c r="W389" s="12"/>
      <c r="X389" s="12"/>
    </row>
    <row r="390" spans="1:24" ht="12" customHeight="1">
      <c r="A390" s="24"/>
      <c r="B390" s="24"/>
      <c r="C390" s="37"/>
      <c r="D390" s="12"/>
      <c r="E390" s="12"/>
      <c r="F390" s="12"/>
      <c r="G390" s="12"/>
      <c r="H390" s="12"/>
      <c r="I390" s="12"/>
      <c r="J390" s="12"/>
      <c r="K390" s="12"/>
      <c r="L390" s="12"/>
      <c r="M390" s="12"/>
      <c r="N390" s="12"/>
      <c r="O390" s="12"/>
      <c r="P390" s="12"/>
      <c r="Q390" s="12"/>
      <c r="R390" s="12"/>
      <c r="S390" s="12"/>
      <c r="T390" s="12"/>
      <c r="U390" s="12"/>
      <c r="V390" s="12"/>
      <c r="W390" s="12"/>
      <c r="X390" s="12"/>
    </row>
    <row r="391" spans="1:24" ht="12" customHeight="1">
      <c r="A391" s="69"/>
      <c r="B391" s="12"/>
      <c r="C391" s="12"/>
      <c r="D391" s="12"/>
      <c r="E391" s="12"/>
      <c r="F391" s="12"/>
      <c r="G391" s="12"/>
      <c r="H391" s="12"/>
      <c r="I391" s="12"/>
      <c r="J391" s="12"/>
      <c r="K391" s="12"/>
      <c r="L391" s="12"/>
      <c r="M391" s="12"/>
      <c r="N391" s="12"/>
      <c r="O391" s="12"/>
      <c r="P391" s="12"/>
      <c r="Q391" s="12"/>
      <c r="R391" s="12"/>
      <c r="S391" s="12"/>
      <c r="T391" s="12"/>
      <c r="U391" s="12"/>
      <c r="V391" s="12"/>
      <c r="W391" s="12"/>
      <c r="X391" s="12"/>
    </row>
    <row r="392" spans="1:24" ht="12" customHeight="1">
      <c r="A392" s="69"/>
      <c r="B392" s="12"/>
      <c r="C392" s="12"/>
      <c r="D392" s="12"/>
      <c r="E392" s="12"/>
      <c r="F392" s="12"/>
      <c r="G392" s="12"/>
      <c r="H392" s="12"/>
      <c r="I392" s="12"/>
      <c r="J392" s="12"/>
      <c r="K392" s="12"/>
      <c r="L392" s="12"/>
      <c r="M392" s="12"/>
      <c r="N392" s="12"/>
      <c r="O392" s="12"/>
      <c r="P392" s="12"/>
      <c r="Q392" s="12"/>
      <c r="R392" s="12"/>
      <c r="S392" s="12"/>
      <c r="T392" s="12"/>
      <c r="U392" s="12"/>
      <c r="V392" s="12"/>
      <c r="W392" s="12"/>
      <c r="X392" s="12"/>
    </row>
    <row r="393" spans="1:24" ht="12" customHeight="1">
      <c r="A393" s="69"/>
      <c r="B393" s="12"/>
      <c r="C393" s="12"/>
      <c r="D393" s="12"/>
      <c r="E393" s="12"/>
      <c r="F393" s="12"/>
      <c r="G393" s="12"/>
      <c r="H393" s="12"/>
      <c r="I393" s="12"/>
      <c r="J393" s="12"/>
      <c r="K393" s="12"/>
      <c r="L393" s="12"/>
      <c r="M393" s="12"/>
      <c r="N393" s="12"/>
      <c r="O393" s="12"/>
      <c r="P393" s="12"/>
      <c r="Q393" s="12"/>
      <c r="R393" s="12"/>
      <c r="S393" s="12"/>
      <c r="T393" s="12"/>
      <c r="U393" s="12"/>
      <c r="V393" s="12"/>
      <c r="W393" s="12"/>
      <c r="X393" s="12"/>
    </row>
    <row r="394" spans="1:24" ht="12"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row>
    <row r="395" spans="1:24" ht="12" customHeight="1">
      <c r="U395" s="12"/>
      <c r="V395" s="12"/>
      <c r="W395" s="12"/>
      <c r="X395" s="12"/>
    </row>
    <row r="396" spans="1:24" ht="12" customHeight="1">
      <c r="U396" s="12"/>
      <c r="V396" s="12"/>
      <c r="W396" s="12"/>
      <c r="X396" s="12"/>
    </row>
    <row r="397" spans="1:24" ht="12" customHeight="1">
      <c r="U397" s="12"/>
      <c r="V397" s="12"/>
      <c r="W397" s="12"/>
      <c r="X397" s="12"/>
    </row>
    <row r="398" spans="1:24" ht="12" customHeight="1">
      <c r="U398" s="12"/>
      <c r="V398" s="12"/>
      <c r="W398" s="12"/>
      <c r="X398" s="12"/>
    </row>
    <row r="399" spans="1:24" ht="12" customHeight="1">
      <c r="U399" s="12"/>
      <c r="V399" s="12"/>
      <c r="W399" s="12"/>
      <c r="X399" s="12"/>
    </row>
    <row r="400" spans="1:24" ht="12" customHeight="1">
      <c r="U400" s="12"/>
      <c r="V400" s="12"/>
      <c r="W400" s="12"/>
      <c r="X400" s="12"/>
    </row>
    <row r="401" spans="1:24" ht="12"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row>
    <row r="402" spans="1:24" ht="12"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row>
    <row r="403" spans="1:24" ht="12"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row>
    <row r="404" spans="1:24" ht="12"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row>
  </sheetData>
  <sheetProtection sheet="1" objects="1" scenarios="1" selectLockedCells="1"/>
  <protectedRanges>
    <protectedRange sqref="A66:B71" name="Plage1"/>
  </protectedRanges>
  <mergeCells count="241">
    <mergeCell ref="A232:X234"/>
    <mergeCell ref="K245:X245"/>
    <mergeCell ref="AK260:AX261"/>
    <mergeCell ref="C236:X237"/>
    <mergeCell ref="L235:P235"/>
    <mergeCell ref="AC130:AX131"/>
    <mergeCell ref="B152:Q154"/>
    <mergeCell ref="AC134:AX135"/>
    <mergeCell ref="AQ155:AX155"/>
    <mergeCell ref="AL148:AP148"/>
    <mergeCell ref="AL152:AP152"/>
    <mergeCell ref="R145:T145"/>
    <mergeCell ref="R148:T148"/>
    <mergeCell ref="AL146:AP146"/>
    <mergeCell ref="AQ148:AX148"/>
    <mergeCell ref="B146:Q148"/>
    <mergeCell ref="AB147:AK148"/>
    <mergeCell ref="U148:X148"/>
    <mergeCell ref="AB151:AK152"/>
    <mergeCell ref="AO153:AP153"/>
    <mergeCell ref="Q174:X174"/>
    <mergeCell ref="AA172:AX174"/>
    <mergeCell ref="AQ149:AX149"/>
    <mergeCell ref="AA162:AX166"/>
    <mergeCell ref="AC273:AX273"/>
    <mergeCell ref="AC274:AX274"/>
    <mergeCell ref="AC270:AX270"/>
    <mergeCell ref="AC271:AX271"/>
    <mergeCell ref="AC272:AX272"/>
    <mergeCell ref="AK262:AX262"/>
    <mergeCell ref="AT210:AX210"/>
    <mergeCell ref="AA217:AX218"/>
    <mergeCell ref="AA221:AX224"/>
    <mergeCell ref="AC237:AX238"/>
    <mergeCell ref="AA212:AX215"/>
    <mergeCell ref="AA230:AX233"/>
    <mergeCell ref="AC226:AX227"/>
    <mergeCell ref="AK248:AV250"/>
    <mergeCell ref="AK251:AT251"/>
    <mergeCell ref="K264:X264"/>
    <mergeCell ref="A228:X230"/>
    <mergeCell ref="Q235:X235"/>
    <mergeCell ref="A242:X243"/>
    <mergeCell ref="AA197:AX200"/>
    <mergeCell ref="Q181:X181"/>
    <mergeCell ref="AC204:AX207"/>
    <mergeCell ref="R151:T151"/>
    <mergeCell ref="AA183:AX185"/>
    <mergeCell ref="AA186:AX189"/>
    <mergeCell ref="A185:X187"/>
    <mergeCell ref="Q176:X176"/>
    <mergeCell ref="U156:X156"/>
    <mergeCell ref="B173:K174"/>
    <mergeCell ref="L174:P174"/>
    <mergeCell ref="Q183:X183"/>
    <mergeCell ref="A221:X225"/>
    <mergeCell ref="A210:C210"/>
    <mergeCell ref="AC193:AX194"/>
    <mergeCell ref="A199:X201"/>
    <mergeCell ref="A194:X197"/>
    <mergeCell ref="U151:X151"/>
    <mergeCell ref="U153:X153"/>
    <mergeCell ref="B149:Q151"/>
    <mergeCell ref="AL150:AP150"/>
    <mergeCell ref="AA157:AX159"/>
    <mergeCell ref="AA176:AX182"/>
    <mergeCell ref="U163:X163"/>
    <mergeCell ref="C160:X162"/>
    <mergeCell ref="AA167:AX171"/>
    <mergeCell ref="B175:K176"/>
    <mergeCell ref="Q180:X180"/>
    <mergeCell ref="B179:K180"/>
    <mergeCell ref="L178:P178"/>
    <mergeCell ref="Q177:X177"/>
    <mergeCell ref="Q178:X178"/>
    <mergeCell ref="R156:T156"/>
    <mergeCell ref="B155:Q156"/>
    <mergeCell ref="L180:P180"/>
    <mergeCell ref="AQ150:AX150"/>
    <mergeCell ref="C158:X159"/>
    <mergeCell ref="A169:X171"/>
    <mergeCell ref="L176:P176"/>
    <mergeCell ref="R153:T153"/>
    <mergeCell ref="AQ152:AX152"/>
    <mergeCell ref="AQ153:AX153"/>
    <mergeCell ref="A215:X219"/>
    <mergeCell ref="AQ146:AX146"/>
    <mergeCell ref="A190:X192"/>
    <mergeCell ref="O181:P181"/>
    <mergeCell ref="B91:X94"/>
    <mergeCell ref="B95:X99"/>
    <mergeCell ref="U145:X145"/>
    <mergeCell ref="AC114:AX115"/>
    <mergeCell ref="AC120:AX121"/>
    <mergeCell ref="A142:C142"/>
    <mergeCell ref="AC123:AX124"/>
    <mergeCell ref="B130:X131"/>
    <mergeCell ref="B132:X133"/>
    <mergeCell ref="AB144:AK146"/>
    <mergeCell ref="AA110:AB110"/>
    <mergeCell ref="AC111:AX112"/>
    <mergeCell ref="AA113:AB113"/>
    <mergeCell ref="AA119:AB119"/>
    <mergeCell ref="B109:X110"/>
    <mergeCell ref="B121:X123"/>
    <mergeCell ref="AA116:AB116"/>
    <mergeCell ref="B119:X120"/>
    <mergeCell ref="B100:X101"/>
    <mergeCell ref="AT142:AX142"/>
    <mergeCell ref="AB88:AS92"/>
    <mergeCell ref="B113:X115"/>
    <mergeCell ref="B102:X104"/>
    <mergeCell ref="B106:X107"/>
    <mergeCell ref="AC117:AX118"/>
    <mergeCell ref="AV70:AX70"/>
    <mergeCell ref="AT74:AX74"/>
    <mergeCell ref="AC104:AX107"/>
    <mergeCell ref="B87:X89"/>
    <mergeCell ref="A74:C74"/>
    <mergeCell ref="AA125:AX127"/>
    <mergeCell ref="B124:X129"/>
    <mergeCell ref="C136:X139"/>
    <mergeCell ref="AV67:AX67"/>
    <mergeCell ref="AR67:AT67"/>
    <mergeCell ref="AR71:AX71"/>
    <mergeCell ref="AM71:AP71"/>
    <mergeCell ref="AT76:AU76"/>
    <mergeCell ref="AB77:AR78"/>
    <mergeCell ref="AB96:AR99"/>
    <mergeCell ref="AB100:AR101"/>
    <mergeCell ref="AB80:AR82"/>
    <mergeCell ref="AB84:AS87"/>
    <mergeCell ref="AB93:AR94"/>
    <mergeCell ref="AW76:AX76"/>
    <mergeCell ref="AO69:AP69"/>
    <mergeCell ref="AR69:AT69"/>
    <mergeCell ref="D74:AS74"/>
    <mergeCell ref="AN67:AP67"/>
    <mergeCell ref="B83:Z83"/>
    <mergeCell ref="B84:Z85"/>
    <mergeCell ref="AO70:AP70"/>
    <mergeCell ref="B82:Z82"/>
    <mergeCell ref="A77:Y80"/>
    <mergeCell ref="AB61:AM62"/>
    <mergeCell ref="AN62:AP62"/>
    <mergeCell ref="AR62:AT62"/>
    <mergeCell ref="AV62:AX62"/>
    <mergeCell ref="A53:B53"/>
    <mergeCell ref="B117:X118"/>
    <mergeCell ref="AR54:AT54"/>
    <mergeCell ref="AV54:AX54"/>
    <mergeCell ref="AB56:AH56"/>
    <mergeCell ref="AN56:AP56"/>
    <mergeCell ref="AR56:AT56"/>
    <mergeCell ref="AV56:AX56"/>
    <mergeCell ref="A62:X63"/>
    <mergeCell ref="A55:B55"/>
    <mergeCell ref="C58:X59"/>
    <mergeCell ref="AB58:AM59"/>
    <mergeCell ref="AN58:AP58"/>
    <mergeCell ref="AR58:AT58"/>
    <mergeCell ref="AV58:AX58"/>
    <mergeCell ref="C55:X56"/>
    <mergeCell ref="AN65:AP65"/>
    <mergeCell ref="AR65:AT65"/>
    <mergeCell ref="AV65:AX65"/>
    <mergeCell ref="AB66:AM67"/>
    <mergeCell ref="N48:X48"/>
    <mergeCell ref="AA48:AK48"/>
    <mergeCell ref="AN48:AX48"/>
    <mergeCell ref="N44:X44"/>
    <mergeCell ref="AA44:AK44"/>
    <mergeCell ref="AN44:AX44"/>
    <mergeCell ref="T51:AX51"/>
    <mergeCell ref="AR53:AX53"/>
    <mergeCell ref="AN54:AP54"/>
    <mergeCell ref="A42:K42"/>
    <mergeCell ref="N42:X42"/>
    <mergeCell ref="AA42:AK42"/>
    <mergeCell ref="AN42:AX42"/>
    <mergeCell ref="A41:K41"/>
    <mergeCell ref="N41:X41"/>
    <mergeCell ref="AA41:AK41"/>
    <mergeCell ref="N46:X46"/>
    <mergeCell ref="AA46:AK46"/>
    <mergeCell ref="AN46:AX46"/>
    <mergeCell ref="A45:C45"/>
    <mergeCell ref="D45:F45"/>
    <mergeCell ref="N45:X45"/>
    <mergeCell ref="AA45:AK45"/>
    <mergeCell ref="AN45:AX45"/>
    <mergeCell ref="A43:K43"/>
    <mergeCell ref="N43:X43"/>
    <mergeCell ref="AA43:AK43"/>
    <mergeCell ref="AN43:AX43"/>
    <mergeCell ref="AN41:AX41"/>
    <mergeCell ref="N39:X39"/>
    <mergeCell ref="AA39:AK39"/>
    <mergeCell ref="AN39:AX39"/>
    <mergeCell ref="N40:X40"/>
    <mergeCell ref="AA40:AK40"/>
    <mergeCell ref="AN40:AX40"/>
    <mergeCell ref="AN29:AX29"/>
    <mergeCell ref="H30:X30"/>
    <mergeCell ref="AN30:AX30"/>
    <mergeCell ref="AL29:AM29"/>
    <mergeCell ref="AL30:AM30"/>
    <mergeCell ref="H31:X31"/>
    <mergeCell ref="AN31:AX31"/>
    <mergeCell ref="H32:X32"/>
    <mergeCell ref="H33:X33"/>
    <mergeCell ref="AI33:AM33"/>
    <mergeCell ref="AN33:AX33"/>
    <mergeCell ref="AL31:AM31"/>
    <mergeCell ref="H29:X29"/>
    <mergeCell ref="AL28:AM28"/>
    <mergeCell ref="H26:X26"/>
    <mergeCell ref="H11:X11"/>
    <mergeCell ref="H15:X15"/>
    <mergeCell ref="H17:X17"/>
    <mergeCell ref="H13:X13"/>
    <mergeCell ref="H24:X24"/>
    <mergeCell ref="AI24:AX24"/>
    <mergeCell ref="H25:X25"/>
    <mergeCell ref="AI25:AX25"/>
    <mergeCell ref="AN26:AX26"/>
    <mergeCell ref="H27:X27"/>
    <mergeCell ref="AN27:AX27"/>
    <mergeCell ref="H28:X28"/>
    <mergeCell ref="AN28:AX28"/>
    <mergeCell ref="AL26:AM26"/>
    <mergeCell ref="AL27:AM27"/>
    <mergeCell ref="D2:AA3"/>
    <mergeCell ref="AD2:AX3"/>
    <mergeCell ref="A5:C5"/>
    <mergeCell ref="D5:AS5"/>
    <mergeCell ref="AT5:AX5"/>
    <mergeCell ref="H7:X7"/>
    <mergeCell ref="H9:X9"/>
    <mergeCell ref="AH7:AX7"/>
    <mergeCell ref="AH9:AX9"/>
  </mergeCells>
  <phoneticPr fontId="7" type="noConversion"/>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Drop Down 2">
              <controlPr defaultSize="0" autoLine="0" autoPict="0">
                <anchor moveWithCells="1">
                  <from>
                    <xdr:col>7</xdr:col>
                    <xdr:colOff>0</xdr:colOff>
                    <xdr:row>18</xdr:row>
                    <xdr:rowOff>142875</xdr:rowOff>
                  </from>
                  <to>
                    <xdr:col>32</xdr:col>
                    <xdr:colOff>142875</xdr:colOff>
                    <xdr:row>21</xdr:row>
                    <xdr:rowOff>9525</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0</xdr:col>
                    <xdr:colOff>9525</xdr:colOff>
                    <xdr:row>156</xdr:row>
                    <xdr:rowOff>114300</xdr:rowOff>
                  </from>
                  <to>
                    <xdr:col>2</xdr:col>
                    <xdr:colOff>85725</xdr:colOff>
                    <xdr:row>158</xdr:row>
                    <xdr:rowOff>28575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0</xdr:col>
                    <xdr:colOff>9525</xdr:colOff>
                    <xdr:row>158</xdr:row>
                    <xdr:rowOff>114300</xdr:rowOff>
                  </from>
                  <to>
                    <xdr:col>2</xdr:col>
                    <xdr:colOff>85725</xdr:colOff>
                    <xdr:row>160</xdr:row>
                    <xdr:rowOff>28575</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0</xdr:col>
                    <xdr:colOff>9525</xdr:colOff>
                    <xdr:row>161</xdr:row>
                    <xdr:rowOff>114300</xdr:rowOff>
                  </from>
                  <to>
                    <xdr:col>2</xdr:col>
                    <xdr:colOff>85725</xdr:colOff>
                    <xdr:row>163</xdr:row>
                    <xdr:rowOff>28575</xdr:rowOff>
                  </to>
                </anchor>
              </controlPr>
            </control>
          </mc:Choice>
        </mc:AlternateContent>
        <mc:AlternateContent xmlns:mc="http://schemas.openxmlformats.org/markup-compatibility/2006">
          <mc:Choice Requires="x14">
            <control shapeId="5139" r:id="rId9" name="Check Box 19">
              <controlPr defaultSize="0" autoFill="0" autoLine="0" autoPict="0">
                <anchor moveWithCells="1">
                  <from>
                    <xdr:col>48</xdr:col>
                    <xdr:colOff>9525</xdr:colOff>
                    <xdr:row>76</xdr:row>
                    <xdr:rowOff>114300</xdr:rowOff>
                  </from>
                  <to>
                    <xdr:col>50</xdr:col>
                    <xdr:colOff>85725</xdr:colOff>
                    <xdr:row>78</xdr:row>
                    <xdr:rowOff>28575</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48</xdr:col>
                    <xdr:colOff>9525</xdr:colOff>
                    <xdr:row>80</xdr:row>
                    <xdr:rowOff>114300</xdr:rowOff>
                  </from>
                  <to>
                    <xdr:col>50</xdr:col>
                    <xdr:colOff>85725</xdr:colOff>
                    <xdr:row>82</xdr:row>
                    <xdr:rowOff>28575</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26</xdr:col>
                    <xdr:colOff>9525</xdr:colOff>
                    <xdr:row>132</xdr:row>
                    <xdr:rowOff>114300</xdr:rowOff>
                  </from>
                  <to>
                    <xdr:col>28</xdr:col>
                    <xdr:colOff>85725</xdr:colOff>
                    <xdr:row>134</xdr:row>
                    <xdr:rowOff>28575</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0</xdr:col>
                    <xdr:colOff>0</xdr:colOff>
                    <xdr:row>233</xdr:row>
                    <xdr:rowOff>123825</xdr:rowOff>
                  </from>
                  <to>
                    <xdr:col>2</xdr:col>
                    <xdr:colOff>76200</xdr:colOff>
                    <xdr:row>235</xdr:row>
                    <xdr:rowOff>38100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0</xdr:col>
                    <xdr:colOff>0</xdr:colOff>
                    <xdr:row>234</xdr:row>
                    <xdr:rowOff>123825</xdr:rowOff>
                  </from>
                  <to>
                    <xdr:col>2</xdr:col>
                    <xdr:colOff>76200</xdr:colOff>
                    <xdr:row>236</xdr:row>
                    <xdr:rowOff>38100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0</xdr:col>
                    <xdr:colOff>0</xdr:colOff>
                    <xdr:row>64</xdr:row>
                    <xdr:rowOff>114300</xdr:rowOff>
                  </from>
                  <to>
                    <xdr:col>2</xdr:col>
                    <xdr:colOff>76200</xdr:colOff>
                    <xdr:row>66</xdr:row>
                    <xdr:rowOff>28575</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0</xdr:col>
                    <xdr:colOff>0</xdr:colOff>
                    <xdr:row>69</xdr:row>
                    <xdr:rowOff>114300</xdr:rowOff>
                  </from>
                  <to>
                    <xdr:col>2</xdr:col>
                    <xdr:colOff>76200</xdr:colOff>
                    <xdr:row>71</xdr:row>
                    <xdr:rowOff>28575</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26</xdr:col>
                    <xdr:colOff>9525</xdr:colOff>
                    <xdr:row>106</xdr:row>
                    <xdr:rowOff>123825</xdr:rowOff>
                  </from>
                  <to>
                    <xdr:col>28</xdr:col>
                    <xdr:colOff>85725</xdr:colOff>
                    <xdr:row>108</xdr:row>
                    <xdr:rowOff>38100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0</xdr:col>
                    <xdr:colOff>0</xdr:colOff>
                    <xdr:row>65</xdr:row>
                    <xdr:rowOff>114300</xdr:rowOff>
                  </from>
                  <to>
                    <xdr:col>2</xdr:col>
                    <xdr:colOff>76200</xdr:colOff>
                    <xdr:row>67</xdr:row>
                    <xdr:rowOff>28575</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0</xdr:col>
                    <xdr:colOff>0</xdr:colOff>
                    <xdr:row>66</xdr:row>
                    <xdr:rowOff>114300</xdr:rowOff>
                  </from>
                  <to>
                    <xdr:col>2</xdr:col>
                    <xdr:colOff>76200</xdr:colOff>
                    <xdr:row>68</xdr:row>
                    <xdr:rowOff>28575</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0</xdr:col>
                    <xdr:colOff>0</xdr:colOff>
                    <xdr:row>67</xdr:row>
                    <xdr:rowOff>114300</xdr:rowOff>
                  </from>
                  <to>
                    <xdr:col>2</xdr:col>
                    <xdr:colOff>76200</xdr:colOff>
                    <xdr:row>69</xdr:row>
                    <xdr:rowOff>28575</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0</xdr:col>
                    <xdr:colOff>0</xdr:colOff>
                    <xdr:row>68</xdr:row>
                    <xdr:rowOff>114300</xdr:rowOff>
                  </from>
                  <to>
                    <xdr:col>2</xdr:col>
                    <xdr:colOff>76200</xdr:colOff>
                    <xdr:row>70</xdr:row>
                    <xdr:rowOff>28575</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48</xdr:col>
                    <xdr:colOff>9525</xdr:colOff>
                    <xdr:row>92</xdr:row>
                    <xdr:rowOff>114300</xdr:rowOff>
                  </from>
                  <to>
                    <xdr:col>50</xdr:col>
                    <xdr:colOff>85725</xdr:colOff>
                    <xdr:row>94</xdr:row>
                    <xdr:rowOff>28575</xdr:rowOff>
                  </to>
                </anchor>
              </controlPr>
            </control>
          </mc:Choice>
        </mc:AlternateContent>
        <mc:AlternateContent xmlns:mc="http://schemas.openxmlformats.org/markup-compatibility/2006">
          <mc:Choice Requires="x14">
            <control shapeId="5172" r:id="rId22" name="Check Box 52">
              <controlPr defaultSize="0" autoFill="0" autoLine="0" autoPict="0">
                <anchor moveWithCells="1">
                  <from>
                    <xdr:col>48</xdr:col>
                    <xdr:colOff>9525</xdr:colOff>
                    <xdr:row>97</xdr:row>
                    <xdr:rowOff>114300</xdr:rowOff>
                  </from>
                  <to>
                    <xdr:col>50</xdr:col>
                    <xdr:colOff>85725</xdr:colOff>
                    <xdr:row>99</xdr:row>
                    <xdr:rowOff>28575</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from>
                    <xdr:col>48</xdr:col>
                    <xdr:colOff>9525</xdr:colOff>
                    <xdr:row>99</xdr:row>
                    <xdr:rowOff>114300</xdr:rowOff>
                  </from>
                  <to>
                    <xdr:col>50</xdr:col>
                    <xdr:colOff>85725</xdr:colOff>
                    <xdr:row>101</xdr:row>
                    <xdr:rowOff>28575</xdr:rowOff>
                  </to>
                </anchor>
              </controlPr>
            </control>
          </mc:Choice>
        </mc:AlternateContent>
        <mc:AlternateContent xmlns:mc="http://schemas.openxmlformats.org/markup-compatibility/2006">
          <mc:Choice Requires="x14">
            <control shapeId="5246" r:id="rId24" name="Check Box 126">
              <controlPr defaultSize="0" autoFill="0" autoLine="0" autoPict="0">
                <anchor moveWithCells="1">
                  <from>
                    <xdr:col>48</xdr:col>
                    <xdr:colOff>9525</xdr:colOff>
                    <xdr:row>90</xdr:row>
                    <xdr:rowOff>123825</xdr:rowOff>
                  </from>
                  <to>
                    <xdr:col>50</xdr:col>
                    <xdr:colOff>85725</xdr:colOff>
                    <xdr:row>92</xdr:row>
                    <xdr:rowOff>38100</xdr:rowOff>
                  </to>
                </anchor>
              </controlPr>
            </control>
          </mc:Choice>
        </mc:AlternateContent>
        <mc:AlternateContent xmlns:mc="http://schemas.openxmlformats.org/markup-compatibility/2006">
          <mc:Choice Requires="x14">
            <control shapeId="5248" r:id="rId25" name="Check Box 128">
              <controlPr defaultSize="0" autoFill="0" autoLine="0" autoPict="0">
                <anchor moveWithCells="1">
                  <from>
                    <xdr:col>48</xdr:col>
                    <xdr:colOff>9525</xdr:colOff>
                    <xdr:row>84</xdr:row>
                    <xdr:rowOff>123825</xdr:rowOff>
                  </from>
                  <to>
                    <xdr:col>50</xdr:col>
                    <xdr:colOff>85725</xdr:colOff>
                    <xdr:row>86</xdr:row>
                    <xdr:rowOff>38100</xdr:rowOff>
                  </to>
                </anchor>
              </controlPr>
            </control>
          </mc:Choice>
        </mc:AlternateContent>
        <mc:AlternateContent xmlns:mc="http://schemas.openxmlformats.org/markup-compatibility/2006">
          <mc:Choice Requires="x14">
            <control shapeId="5259" r:id="rId26" name="Check Box 139">
              <controlPr defaultSize="0" autoFill="0" autoLine="0" autoPict="0">
                <anchor moveWithCells="1">
                  <from>
                    <xdr:col>0</xdr:col>
                    <xdr:colOff>0</xdr:colOff>
                    <xdr:row>269</xdr:row>
                    <xdr:rowOff>123825</xdr:rowOff>
                  </from>
                  <to>
                    <xdr:col>2</xdr:col>
                    <xdr:colOff>76200</xdr:colOff>
                    <xdr:row>271</xdr:row>
                    <xdr:rowOff>38100</xdr:rowOff>
                  </to>
                </anchor>
              </controlPr>
            </control>
          </mc:Choice>
        </mc:AlternateContent>
        <mc:AlternateContent xmlns:mc="http://schemas.openxmlformats.org/markup-compatibility/2006">
          <mc:Choice Requires="x14">
            <control shapeId="5260" r:id="rId27" name="Check Box 140">
              <controlPr defaultSize="0" autoFill="0" autoLine="0" autoPict="0">
                <anchor moveWithCells="1">
                  <from>
                    <xdr:col>0</xdr:col>
                    <xdr:colOff>0</xdr:colOff>
                    <xdr:row>268</xdr:row>
                    <xdr:rowOff>123825</xdr:rowOff>
                  </from>
                  <to>
                    <xdr:col>2</xdr:col>
                    <xdr:colOff>76200</xdr:colOff>
                    <xdr:row>270</xdr:row>
                    <xdr:rowOff>38100</xdr:rowOff>
                  </to>
                </anchor>
              </controlPr>
            </control>
          </mc:Choice>
        </mc:AlternateContent>
        <mc:AlternateContent xmlns:mc="http://schemas.openxmlformats.org/markup-compatibility/2006">
          <mc:Choice Requires="x14">
            <control shapeId="5261" r:id="rId28" name="Check Box 141">
              <controlPr defaultSize="0" autoFill="0" autoLine="0" autoPict="0">
                <anchor moveWithCells="1">
                  <from>
                    <xdr:col>0</xdr:col>
                    <xdr:colOff>0</xdr:colOff>
                    <xdr:row>270</xdr:row>
                    <xdr:rowOff>123825</xdr:rowOff>
                  </from>
                  <to>
                    <xdr:col>2</xdr:col>
                    <xdr:colOff>76200</xdr:colOff>
                    <xdr:row>272</xdr:row>
                    <xdr:rowOff>38100</xdr:rowOff>
                  </to>
                </anchor>
              </controlPr>
            </control>
          </mc:Choice>
        </mc:AlternateContent>
        <mc:AlternateContent xmlns:mc="http://schemas.openxmlformats.org/markup-compatibility/2006">
          <mc:Choice Requires="x14">
            <control shapeId="5262" r:id="rId29" name="Check Box 142">
              <controlPr defaultSize="0" autoFill="0" autoLine="0" autoPict="0">
                <anchor moveWithCells="1">
                  <from>
                    <xdr:col>0</xdr:col>
                    <xdr:colOff>0</xdr:colOff>
                    <xdr:row>271</xdr:row>
                    <xdr:rowOff>123825</xdr:rowOff>
                  </from>
                  <to>
                    <xdr:col>2</xdr:col>
                    <xdr:colOff>76200</xdr:colOff>
                    <xdr:row>273</xdr:row>
                    <xdr:rowOff>38100</xdr:rowOff>
                  </to>
                </anchor>
              </controlPr>
            </control>
          </mc:Choice>
        </mc:AlternateContent>
        <mc:AlternateContent xmlns:mc="http://schemas.openxmlformats.org/markup-compatibility/2006">
          <mc:Choice Requires="x14">
            <control shapeId="5263" r:id="rId30" name="Check Box 143">
              <controlPr defaultSize="0" autoFill="0" autoLine="0" autoPict="0">
                <anchor moveWithCells="1">
                  <from>
                    <xdr:col>0</xdr:col>
                    <xdr:colOff>0</xdr:colOff>
                    <xdr:row>272</xdr:row>
                    <xdr:rowOff>123825</xdr:rowOff>
                  </from>
                  <to>
                    <xdr:col>2</xdr:col>
                    <xdr:colOff>76200</xdr:colOff>
                    <xdr:row>274</xdr:row>
                    <xdr:rowOff>38100</xdr:rowOff>
                  </to>
                </anchor>
              </controlPr>
            </control>
          </mc:Choice>
        </mc:AlternateContent>
        <mc:AlternateContent xmlns:mc="http://schemas.openxmlformats.org/markup-compatibility/2006">
          <mc:Choice Requires="x14">
            <control shapeId="5264" r:id="rId31" name="Check Box 144">
              <controlPr defaultSize="0" autoFill="0" autoLine="0" autoPict="0">
                <anchor moveWithCells="1">
                  <from>
                    <xdr:col>26</xdr:col>
                    <xdr:colOff>0</xdr:colOff>
                    <xdr:row>268</xdr:row>
                    <xdr:rowOff>123825</xdr:rowOff>
                  </from>
                  <to>
                    <xdr:col>28</xdr:col>
                    <xdr:colOff>76200</xdr:colOff>
                    <xdr:row>270</xdr:row>
                    <xdr:rowOff>38100</xdr:rowOff>
                  </to>
                </anchor>
              </controlPr>
            </control>
          </mc:Choice>
        </mc:AlternateContent>
        <mc:AlternateContent xmlns:mc="http://schemas.openxmlformats.org/markup-compatibility/2006">
          <mc:Choice Requires="x14">
            <control shapeId="5265" r:id="rId32" name="Check Box 145">
              <controlPr defaultSize="0" autoFill="0" autoLine="0" autoPict="0">
                <anchor moveWithCells="1">
                  <from>
                    <xdr:col>26</xdr:col>
                    <xdr:colOff>0</xdr:colOff>
                    <xdr:row>269</xdr:row>
                    <xdr:rowOff>123825</xdr:rowOff>
                  </from>
                  <to>
                    <xdr:col>28</xdr:col>
                    <xdr:colOff>76200</xdr:colOff>
                    <xdr:row>271</xdr:row>
                    <xdr:rowOff>38100</xdr:rowOff>
                  </to>
                </anchor>
              </controlPr>
            </control>
          </mc:Choice>
        </mc:AlternateContent>
        <mc:AlternateContent xmlns:mc="http://schemas.openxmlformats.org/markup-compatibility/2006">
          <mc:Choice Requires="x14">
            <control shapeId="5266" r:id="rId33" name="Check Box 146">
              <controlPr defaultSize="0" autoFill="0" autoLine="0" autoPict="0">
                <anchor moveWithCells="1">
                  <from>
                    <xdr:col>26</xdr:col>
                    <xdr:colOff>0</xdr:colOff>
                    <xdr:row>270</xdr:row>
                    <xdr:rowOff>123825</xdr:rowOff>
                  </from>
                  <to>
                    <xdr:col>28</xdr:col>
                    <xdr:colOff>76200</xdr:colOff>
                    <xdr:row>272</xdr:row>
                    <xdr:rowOff>38100</xdr:rowOff>
                  </to>
                </anchor>
              </controlPr>
            </control>
          </mc:Choice>
        </mc:AlternateContent>
        <mc:AlternateContent xmlns:mc="http://schemas.openxmlformats.org/markup-compatibility/2006">
          <mc:Choice Requires="x14">
            <control shapeId="5267" r:id="rId34" name="Check Box 147">
              <controlPr defaultSize="0" autoFill="0" autoLine="0" autoPict="0">
                <anchor moveWithCells="1">
                  <from>
                    <xdr:col>26</xdr:col>
                    <xdr:colOff>0</xdr:colOff>
                    <xdr:row>271</xdr:row>
                    <xdr:rowOff>123825</xdr:rowOff>
                  </from>
                  <to>
                    <xdr:col>28</xdr:col>
                    <xdr:colOff>76200</xdr:colOff>
                    <xdr:row>273</xdr:row>
                    <xdr:rowOff>38100</xdr:rowOff>
                  </to>
                </anchor>
              </controlPr>
            </control>
          </mc:Choice>
        </mc:AlternateContent>
        <mc:AlternateContent xmlns:mc="http://schemas.openxmlformats.org/markup-compatibility/2006">
          <mc:Choice Requires="x14">
            <control shapeId="5268" r:id="rId35" name="Check Box 148">
              <controlPr defaultSize="0" autoFill="0" autoLine="0" autoPict="0">
                <anchor moveWithCells="1">
                  <from>
                    <xdr:col>26</xdr:col>
                    <xdr:colOff>0</xdr:colOff>
                    <xdr:row>272</xdr:row>
                    <xdr:rowOff>123825</xdr:rowOff>
                  </from>
                  <to>
                    <xdr:col>28</xdr:col>
                    <xdr:colOff>76200</xdr:colOff>
                    <xdr:row>274</xdr:row>
                    <xdr:rowOff>38100</xdr:rowOff>
                  </to>
                </anchor>
              </controlPr>
            </control>
          </mc:Choice>
        </mc:AlternateContent>
        <mc:AlternateContent xmlns:mc="http://schemas.openxmlformats.org/markup-compatibility/2006">
          <mc:Choice Requires="x14">
            <control shapeId="5269" r:id="rId36" name="Check Box 149">
              <controlPr defaultSize="0" autoFill="0" autoLine="0" autoPict="0">
                <anchor moveWithCells="1">
                  <from>
                    <xdr:col>0</xdr:col>
                    <xdr:colOff>9525</xdr:colOff>
                    <xdr:row>134</xdr:row>
                    <xdr:rowOff>123825</xdr:rowOff>
                  </from>
                  <to>
                    <xdr:col>2</xdr:col>
                    <xdr:colOff>85725</xdr:colOff>
                    <xdr:row>136</xdr:row>
                    <xdr:rowOff>38100</xdr:rowOff>
                  </to>
                </anchor>
              </controlPr>
            </control>
          </mc:Choice>
        </mc:AlternateContent>
        <mc:AlternateContent xmlns:mc="http://schemas.openxmlformats.org/markup-compatibility/2006">
          <mc:Choice Requires="x14">
            <control shapeId="5270" r:id="rId37" name="Check Box 150">
              <controlPr defaultSize="0" autoFill="0" autoLine="0" autoPict="0">
                <anchor moveWithCells="1">
                  <from>
                    <xdr:col>0</xdr:col>
                    <xdr:colOff>9525</xdr:colOff>
                    <xdr:row>138</xdr:row>
                    <xdr:rowOff>114300</xdr:rowOff>
                  </from>
                  <to>
                    <xdr:col>2</xdr:col>
                    <xdr:colOff>85725</xdr:colOff>
                    <xdr:row>140</xdr:row>
                    <xdr:rowOff>28575</xdr:rowOff>
                  </to>
                </anchor>
              </controlPr>
            </control>
          </mc:Choice>
        </mc:AlternateContent>
        <mc:AlternateContent xmlns:mc="http://schemas.openxmlformats.org/markup-compatibility/2006">
          <mc:Choice Requires="x14">
            <control shapeId="5273" r:id="rId38" name="Check Box 153">
              <controlPr defaultSize="0" autoFill="0" autoLine="0" autoPict="0">
                <anchor moveWithCells="1">
                  <from>
                    <xdr:col>26</xdr:col>
                    <xdr:colOff>9525</xdr:colOff>
                    <xdr:row>102</xdr:row>
                    <xdr:rowOff>114300</xdr:rowOff>
                  </from>
                  <to>
                    <xdr:col>28</xdr:col>
                    <xdr:colOff>85725</xdr:colOff>
                    <xdr:row>104</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175"/>
  <sheetViews>
    <sheetView showGridLines="0" view="pageLayout" zoomScaleNormal="100" workbookViewId="0">
      <selection activeCell="H7" sqref="H7:X7"/>
    </sheetView>
  </sheetViews>
  <sheetFormatPr baseColWidth="10" defaultRowHeight="12" customHeight="1"/>
  <cols>
    <col min="1" max="32" width="1.7109375" style="31" customWidth="1"/>
    <col min="33" max="33" width="2.42578125" style="31" customWidth="1"/>
    <col min="34" max="50" width="1.7109375" style="31" customWidth="1"/>
    <col min="51" max="51" width="11.42578125" style="31"/>
    <col min="52" max="52" width="37.140625" style="31" hidden="1" customWidth="1"/>
    <col min="53" max="57" width="6.7109375" style="31" customWidth="1"/>
    <col min="58" max="16384" width="11.42578125" style="31"/>
  </cols>
  <sheetData>
    <row r="2" spans="1:52" ht="12" customHeight="1">
      <c r="D2" s="200"/>
      <c r="E2" s="200"/>
      <c r="F2" s="200"/>
      <c r="G2" s="200"/>
      <c r="H2" s="200"/>
      <c r="I2" s="200"/>
      <c r="J2" s="200"/>
      <c r="K2" s="200"/>
      <c r="L2" s="200"/>
      <c r="M2" s="200"/>
      <c r="N2" s="200"/>
      <c r="O2" s="200"/>
      <c r="P2" s="200"/>
      <c r="Q2" s="200"/>
      <c r="R2" s="200"/>
      <c r="S2" s="200"/>
      <c r="T2" s="200"/>
      <c r="U2" s="200"/>
      <c r="V2" s="200"/>
      <c r="W2" s="200"/>
      <c r="X2" s="200"/>
      <c r="Y2" s="200"/>
      <c r="Z2" s="200"/>
      <c r="AA2" s="200"/>
      <c r="AB2" s="32"/>
      <c r="AC2" s="32"/>
      <c r="AD2" s="201"/>
      <c r="AE2" s="201"/>
      <c r="AF2" s="201"/>
      <c r="AG2" s="202"/>
      <c r="AH2" s="202"/>
      <c r="AI2" s="202"/>
      <c r="AJ2" s="202"/>
      <c r="AK2" s="202"/>
      <c r="AL2" s="202"/>
      <c r="AM2" s="202"/>
      <c r="AN2" s="202"/>
      <c r="AO2" s="202"/>
      <c r="AP2" s="202"/>
      <c r="AQ2" s="202"/>
      <c r="AR2" s="202"/>
      <c r="AS2" s="202"/>
      <c r="AT2" s="202"/>
      <c r="AU2" s="202"/>
      <c r="AV2" s="202"/>
      <c r="AW2" s="202"/>
      <c r="AX2" s="202"/>
      <c r="AZ2" s="33" t="s">
        <v>24</v>
      </c>
    </row>
    <row r="3" spans="1:52" ht="12" customHeight="1">
      <c r="D3" s="200"/>
      <c r="E3" s="200"/>
      <c r="F3" s="200"/>
      <c r="G3" s="200"/>
      <c r="H3" s="200"/>
      <c r="I3" s="200"/>
      <c r="J3" s="200"/>
      <c r="K3" s="200"/>
      <c r="L3" s="200"/>
      <c r="M3" s="200"/>
      <c r="N3" s="200"/>
      <c r="O3" s="200"/>
      <c r="P3" s="200"/>
      <c r="Q3" s="200"/>
      <c r="R3" s="200"/>
      <c r="S3" s="200"/>
      <c r="T3" s="200"/>
      <c r="U3" s="200"/>
      <c r="V3" s="200"/>
      <c r="W3" s="200"/>
      <c r="X3" s="200"/>
      <c r="Y3" s="200"/>
      <c r="Z3" s="200"/>
      <c r="AA3" s="200"/>
      <c r="AB3" s="32"/>
      <c r="AC3" s="32"/>
      <c r="AD3" s="202"/>
      <c r="AE3" s="202"/>
      <c r="AF3" s="202"/>
      <c r="AG3" s="202"/>
      <c r="AH3" s="202"/>
      <c r="AI3" s="202"/>
      <c r="AJ3" s="202"/>
      <c r="AK3" s="202"/>
      <c r="AL3" s="202"/>
      <c r="AM3" s="202"/>
      <c r="AN3" s="202"/>
      <c r="AO3" s="202"/>
      <c r="AP3" s="202"/>
      <c r="AQ3" s="202"/>
      <c r="AR3" s="202"/>
      <c r="AS3" s="202"/>
      <c r="AT3" s="202"/>
      <c r="AU3" s="202"/>
      <c r="AV3" s="202"/>
      <c r="AW3" s="202"/>
      <c r="AX3" s="202"/>
      <c r="AZ3" s="106" t="s">
        <v>393</v>
      </c>
    </row>
    <row r="4" spans="1:52" ht="12" customHeight="1">
      <c r="AZ4" s="107" t="s">
        <v>501</v>
      </c>
    </row>
    <row r="5" spans="1:52" ht="12" customHeight="1">
      <c r="A5" s="204"/>
      <c r="B5" s="204"/>
      <c r="C5" s="204"/>
      <c r="D5" s="335" t="s">
        <v>363</v>
      </c>
      <c r="E5" s="335"/>
      <c r="F5" s="335"/>
      <c r="G5" s="335"/>
      <c r="H5" s="335"/>
      <c r="I5" s="335"/>
      <c r="J5" s="335"/>
      <c r="K5" s="335"/>
      <c r="L5" s="335"/>
      <c r="M5" s="335"/>
      <c r="N5" s="335"/>
      <c r="O5" s="335"/>
      <c r="P5" s="335"/>
      <c r="Q5" s="335"/>
      <c r="R5" s="125" t="s">
        <v>364</v>
      </c>
      <c r="S5" s="125"/>
      <c r="T5" s="125"/>
      <c r="U5" s="125"/>
      <c r="V5" s="125"/>
      <c r="W5" s="125"/>
      <c r="X5" s="125"/>
      <c r="Y5" s="125"/>
      <c r="Z5" s="126"/>
      <c r="AA5" s="126"/>
      <c r="AB5" s="126"/>
      <c r="AC5" s="126"/>
      <c r="AD5" s="126"/>
      <c r="AE5" s="126"/>
      <c r="AF5" s="126"/>
      <c r="AG5" s="126"/>
      <c r="AH5" s="126"/>
      <c r="AI5" s="126"/>
      <c r="AJ5" s="126"/>
      <c r="AK5" s="126"/>
      <c r="AL5" s="126"/>
      <c r="AM5" s="126"/>
      <c r="AN5" s="126"/>
      <c r="AO5" s="126"/>
      <c r="AP5" s="126"/>
      <c r="AQ5" s="126"/>
      <c r="AR5" s="126"/>
      <c r="AS5" s="126"/>
      <c r="AT5" s="203"/>
      <c r="AU5" s="203"/>
      <c r="AV5" s="203"/>
      <c r="AW5" s="203"/>
      <c r="AX5" s="203"/>
      <c r="AZ5" s="107" t="s">
        <v>394</v>
      </c>
    </row>
    <row r="6" spans="1:52" ht="12"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2" ht="12" customHeight="1">
      <c r="A7" s="13" t="s">
        <v>127</v>
      </c>
      <c r="B7" s="13"/>
      <c r="C7" s="13"/>
      <c r="D7" s="13"/>
      <c r="E7" s="13"/>
      <c r="F7" s="13"/>
      <c r="G7" s="13"/>
      <c r="H7" s="208"/>
      <c r="I7" s="208"/>
      <c r="J7" s="208"/>
      <c r="K7" s="208"/>
      <c r="L7" s="208"/>
      <c r="M7" s="208"/>
      <c r="N7" s="208"/>
      <c r="O7" s="208"/>
      <c r="P7" s="208"/>
      <c r="Q7" s="208"/>
      <c r="R7" s="208"/>
      <c r="S7" s="208"/>
      <c r="T7" s="208"/>
      <c r="U7" s="208"/>
      <c r="V7" s="208"/>
      <c r="W7" s="208"/>
      <c r="X7" s="208"/>
      <c r="Y7" s="13"/>
      <c r="Z7" s="13" t="s">
        <v>366</v>
      </c>
      <c r="AB7" s="13"/>
      <c r="AC7" s="13"/>
      <c r="AD7" s="35"/>
      <c r="AE7" s="13"/>
      <c r="AF7" s="7"/>
      <c r="AG7" s="7"/>
      <c r="AH7" s="208"/>
      <c r="AI7" s="208"/>
      <c r="AJ7" s="208"/>
      <c r="AK7" s="208"/>
      <c r="AL7" s="208"/>
      <c r="AM7" s="208"/>
      <c r="AN7" s="208"/>
      <c r="AO7" s="208"/>
      <c r="AP7" s="208"/>
      <c r="AQ7" s="208"/>
      <c r="AR7" s="208"/>
      <c r="AS7" s="208"/>
      <c r="AT7" s="208"/>
      <c r="AU7" s="208"/>
      <c r="AV7" s="208"/>
      <c r="AW7" s="208"/>
      <c r="AX7" s="208"/>
    </row>
    <row r="8" spans="1:52" ht="2.1" customHeight="1">
      <c r="A8" s="13"/>
      <c r="B8" s="13"/>
      <c r="C8" s="13"/>
      <c r="D8" s="13"/>
      <c r="E8" s="13"/>
      <c r="F8" s="13"/>
      <c r="G8" s="13"/>
      <c r="H8" s="13"/>
      <c r="I8" s="13"/>
      <c r="J8" s="36"/>
      <c r="K8" s="36"/>
      <c r="L8" s="36"/>
      <c r="M8" s="36"/>
      <c r="N8" s="36"/>
      <c r="O8" s="36"/>
      <c r="P8" s="36"/>
      <c r="Q8" s="36"/>
      <c r="R8" s="36"/>
      <c r="S8" s="36"/>
      <c r="T8" s="36"/>
      <c r="U8" s="36"/>
      <c r="V8" s="36"/>
      <c r="W8" s="36"/>
      <c r="X8" s="36"/>
      <c r="Y8" s="13"/>
      <c r="Z8" s="13"/>
      <c r="AA8" s="13"/>
      <c r="AB8" s="13"/>
      <c r="AC8" s="13"/>
      <c r="AD8" s="13"/>
      <c r="AE8" s="13"/>
      <c r="AF8" s="36"/>
      <c r="AG8" s="36"/>
      <c r="AH8" s="36"/>
      <c r="AI8" s="36"/>
      <c r="AJ8" s="36"/>
      <c r="AK8" s="36"/>
      <c r="AL8" s="36"/>
      <c r="AM8" s="36"/>
      <c r="AN8" s="36"/>
      <c r="AO8" s="36"/>
      <c r="AP8" s="36"/>
      <c r="AQ8" s="36"/>
      <c r="AR8" s="36"/>
      <c r="AS8" s="36"/>
      <c r="AT8" s="36"/>
      <c r="AU8" s="36"/>
      <c r="AV8" s="36"/>
      <c r="AW8" s="36"/>
      <c r="AX8" s="36"/>
    </row>
    <row r="9" spans="1:52" ht="12" customHeight="1">
      <c r="A9" s="13" t="s">
        <v>75</v>
      </c>
      <c r="B9" s="13"/>
      <c r="C9" s="13"/>
      <c r="D9" s="13"/>
      <c r="E9" s="13"/>
      <c r="F9" s="13"/>
      <c r="G9" s="13"/>
      <c r="H9" s="208"/>
      <c r="I9" s="208"/>
      <c r="J9" s="208"/>
      <c r="K9" s="208"/>
      <c r="L9" s="208"/>
      <c r="M9" s="208"/>
      <c r="N9" s="208"/>
      <c r="O9" s="208"/>
      <c r="P9" s="208"/>
      <c r="Q9" s="208"/>
      <c r="R9" s="208"/>
      <c r="S9" s="208"/>
      <c r="T9" s="208"/>
      <c r="U9" s="208"/>
      <c r="V9" s="208"/>
      <c r="W9" s="208"/>
      <c r="X9" s="208"/>
      <c r="Y9" s="13"/>
      <c r="Z9" s="13" t="s">
        <v>428</v>
      </c>
      <c r="AB9" s="13"/>
      <c r="AC9" s="13"/>
      <c r="AD9" s="35"/>
      <c r="AE9" s="13"/>
      <c r="AF9" s="7"/>
      <c r="AG9" s="7"/>
      <c r="AH9" s="208"/>
      <c r="AI9" s="208"/>
      <c r="AJ9" s="208"/>
      <c r="AK9" s="208"/>
      <c r="AL9" s="208"/>
      <c r="AM9" s="208"/>
      <c r="AN9" s="208"/>
      <c r="AO9" s="208"/>
      <c r="AP9" s="208"/>
      <c r="AQ9" s="208"/>
      <c r="AR9" s="208"/>
      <c r="AS9" s="208"/>
      <c r="AT9" s="208"/>
      <c r="AU9" s="208"/>
      <c r="AV9" s="208"/>
      <c r="AW9" s="208"/>
      <c r="AX9" s="208"/>
    </row>
    <row r="10" spans="1:52" ht="2.1" customHeight="1">
      <c r="A10" s="13"/>
      <c r="B10" s="13"/>
      <c r="C10" s="13"/>
      <c r="D10" s="13"/>
      <c r="E10" s="13"/>
      <c r="F10" s="13"/>
      <c r="G10" s="13"/>
      <c r="H10" s="13"/>
      <c r="I10" s="13"/>
      <c r="J10" s="36"/>
      <c r="K10" s="36"/>
      <c r="L10" s="36"/>
      <c r="M10" s="36"/>
      <c r="N10" s="36"/>
      <c r="O10" s="36"/>
      <c r="P10" s="36"/>
      <c r="Q10" s="36"/>
      <c r="R10" s="36"/>
      <c r="S10" s="36"/>
      <c r="T10" s="36"/>
      <c r="U10" s="36"/>
      <c r="V10" s="36"/>
      <c r="W10" s="36"/>
      <c r="X10" s="36"/>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2" ht="12" customHeight="1">
      <c r="A11" s="13" t="s">
        <v>128</v>
      </c>
      <c r="B11" s="13"/>
      <c r="C11" s="13"/>
      <c r="D11" s="13"/>
      <c r="E11" s="13"/>
      <c r="F11" s="13"/>
      <c r="G11" s="13"/>
      <c r="H11" s="208"/>
      <c r="I11" s="208"/>
      <c r="J11" s="208"/>
      <c r="K11" s="208"/>
      <c r="L11" s="208"/>
      <c r="M11" s="208"/>
      <c r="N11" s="208"/>
      <c r="O11" s="208"/>
      <c r="P11" s="208"/>
      <c r="Q11" s="208"/>
      <c r="R11" s="208"/>
      <c r="S11" s="208"/>
      <c r="T11" s="208"/>
      <c r="U11" s="208"/>
      <c r="V11" s="208"/>
      <c r="W11" s="208"/>
      <c r="X11" s="208"/>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1:52" ht="2.1" customHeight="1">
      <c r="A12" s="13"/>
      <c r="B12" s="13"/>
      <c r="C12" s="13"/>
      <c r="D12" s="13"/>
      <c r="E12" s="13"/>
      <c r="F12" s="13"/>
      <c r="G12" s="13"/>
      <c r="H12" s="13"/>
      <c r="I12" s="13"/>
      <c r="J12" s="36"/>
      <c r="K12" s="36"/>
      <c r="L12" s="36"/>
      <c r="M12" s="36"/>
      <c r="N12" s="36"/>
      <c r="O12" s="36"/>
      <c r="P12" s="36"/>
      <c r="Q12" s="36"/>
      <c r="R12" s="36"/>
      <c r="S12" s="36"/>
      <c r="T12" s="36"/>
      <c r="U12" s="36"/>
      <c r="V12" s="36"/>
      <c r="W12" s="36"/>
      <c r="X12" s="36"/>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1:52" ht="12" customHeight="1">
      <c r="A13" s="13"/>
      <c r="B13" s="13"/>
      <c r="C13" s="13"/>
      <c r="D13" s="13"/>
      <c r="E13" s="13"/>
      <c r="F13" s="13"/>
      <c r="G13" s="13"/>
      <c r="H13" s="208"/>
      <c r="I13" s="208"/>
      <c r="J13" s="208"/>
      <c r="K13" s="208"/>
      <c r="L13" s="208"/>
      <c r="M13" s="208"/>
      <c r="N13" s="208"/>
      <c r="O13" s="208"/>
      <c r="P13" s="208"/>
      <c r="Q13" s="208"/>
      <c r="R13" s="208"/>
      <c r="S13" s="208"/>
      <c r="T13" s="208"/>
      <c r="U13" s="208"/>
      <c r="V13" s="208"/>
      <c r="W13" s="208"/>
      <c r="X13" s="208"/>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2" ht="2.1" customHeight="1">
      <c r="A14" s="13"/>
      <c r="B14" s="13"/>
      <c r="C14" s="13"/>
      <c r="D14" s="13"/>
      <c r="E14" s="13"/>
      <c r="F14" s="13"/>
      <c r="G14" s="13"/>
      <c r="H14" s="13"/>
      <c r="I14" s="13"/>
      <c r="J14" s="36"/>
      <c r="K14" s="36"/>
      <c r="L14" s="36"/>
      <c r="M14" s="36"/>
      <c r="N14" s="36"/>
      <c r="O14" s="36"/>
      <c r="P14" s="36"/>
      <c r="Q14" s="36"/>
      <c r="R14" s="36"/>
      <c r="S14" s="36"/>
      <c r="T14" s="36"/>
      <c r="U14" s="36"/>
      <c r="V14" s="36"/>
      <c r="W14" s="36"/>
      <c r="X14" s="36"/>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row>
    <row r="15" spans="1:52" ht="12" customHeight="1">
      <c r="A15" s="13" t="s">
        <v>367</v>
      </c>
      <c r="B15" s="13"/>
      <c r="C15" s="13"/>
      <c r="D15" s="13"/>
      <c r="E15" s="13"/>
      <c r="F15" s="13"/>
      <c r="G15" s="13"/>
      <c r="H15" s="208"/>
      <c r="I15" s="208"/>
      <c r="J15" s="208"/>
      <c r="K15" s="208"/>
      <c r="L15" s="208"/>
      <c r="M15" s="208"/>
      <c r="N15" s="208"/>
      <c r="O15" s="208"/>
      <c r="P15" s="208"/>
      <c r="Q15" s="208"/>
      <c r="R15" s="208"/>
      <c r="S15" s="208"/>
      <c r="T15" s="208"/>
      <c r="U15" s="208"/>
      <c r="V15" s="208"/>
      <c r="W15" s="208"/>
      <c r="X15" s="208"/>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2" ht="2.1" customHeight="1">
      <c r="A16" s="13"/>
      <c r="B16" s="13"/>
      <c r="C16" s="13"/>
      <c r="D16" s="13"/>
      <c r="E16" s="13"/>
      <c r="F16" s="13"/>
      <c r="G16" s="13"/>
      <c r="H16" s="13"/>
      <c r="I16" s="13"/>
      <c r="J16" s="36"/>
      <c r="K16" s="36"/>
      <c r="L16" s="36"/>
      <c r="M16" s="36"/>
      <c r="N16" s="36"/>
      <c r="O16" s="36"/>
      <c r="P16" s="36"/>
      <c r="Q16" s="36"/>
      <c r="R16" s="36"/>
      <c r="S16" s="36"/>
      <c r="T16" s="36"/>
      <c r="U16" s="36"/>
      <c r="V16" s="36"/>
      <c r="W16" s="36"/>
      <c r="X16" s="36"/>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1:50" ht="12" customHeight="1">
      <c r="A17" s="13" t="s">
        <v>368</v>
      </c>
      <c r="B17" s="13"/>
      <c r="C17" s="13"/>
      <c r="D17" s="13"/>
      <c r="E17" s="13"/>
      <c r="F17" s="13"/>
      <c r="G17" s="13"/>
      <c r="H17" s="208"/>
      <c r="I17" s="208"/>
      <c r="J17" s="208"/>
      <c r="K17" s="208"/>
      <c r="L17" s="208"/>
      <c r="M17" s="208"/>
      <c r="N17" s="208"/>
      <c r="O17" s="208"/>
      <c r="P17" s="208"/>
      <c r="Q17" s="208"/>
      <c r="R17" s="208"/>
      <c r="S17" s="208"/>
      <c r="T17" s="208"/>
      <c r="U17" s="208"/>
      <c r="V17" s="208"/>
      <c r="W17" s="208"/>
      <c r="X17" s="208"/>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row>
    <row r="18" spans="1:50" ht="12"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1:50" ht="12" customHeight="1">
      <c r="A19" s="13" t="s">
        <v>66</v>
      </c>
      <c r="B19" s="13"/>
      <c r="C19" s="13"/>
      <c r="D19" s="13"/>
      <c r="E19" s="13"/>
      <c r="F19" s="13"/>
      <c r="G19" s="13"/>
      <c r="H19" s="36" t="s">
        <v>395</v>
      </c>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row>
    <row r="20" spans="1:50" ht="12" customHeight="1">
      <c r="A20" s="13" t="s">
        <v>129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1:50" ht="5.0999999999999996"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ht="12" customHeight="1">
      <c r="A22" s="37" t="s">
        <v>42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12"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ht="12" customHeight="1">
      <c r="A24" s="13" t="s">
        <v>125</v>
      </c>
      <c r="B24" s="13"/>
      <c r="C24" s="13"/>
      <c r="D24" s="13"/>
      <c r="E24" s="13"/>
      <c r="F24" s="13"/>
      <c r="G24" s="13"/>
      <c r="H24" s="206"/>
      <c r="I24" s="206"/>
      <c r="J24" s="206"/>
      <c r="K24" s="206"/>
      <c r="L24" s="206"/>
      <c r="M24" s="206"/>
      <c r="N24" s="206"/>
      <c r="O24" s="206"/>
      <c r="P24" s="206"/>
      <c r="Q24" s="206"/>
      <c r="R24" s="206"/>
      <c r="S24" s="206"/>
      <c r="T24" s="206"/>
      <c r="U24" s="206"/>
      <c r="V24" s="206"/>
      <c r="W24" s="206"/>
      <c r="X24" s="206"/>
      <c r="Y24" s="13"/>
      <c r="Z24" s="13"/>
      <c r="AA24" s="13"/>
      <c r="AB24" s="13"/>
      <c r="AC24" s="13"/>
      <c r="AD24" s="13"/>
      <c r="AE24" s="13"/>
      <c r="AF24" s="13"/>
      <c r="AG24" s="13"/>
      <c r="AH24" s="13"/>
      <c r="AI24" s="215" t="s">
        <v>211</v>
      </c>
      <c r="AJ24" s="215"/>
      <c r="AK24" s="215"/>
      <c r="AL24" s="215"/>
      <c r="AM24" s="215"/>
      <c r="AN24" s="215"/>
      <c r="AO24" s="215"/>
      <c r="AP24" s="215"/>
      <c r="AQ24" s="215"/>
      <c r="AR24" s="215"/>
      <c r="AS24" s="215"/>
      <c r="AT24" s="215"/>
      <c r="AU24" s="215"/>
      <c r="AV24" s="215"/>
      <c r="AW24" s="215"/>
      <c r="AX24" s="215"/>
    </row>
    <row r="25" spans="1:50" ht="12" customHeight="1">
      <c r="A25" s="13" t="s">
        <v>1</v>
      </c>
      <c r="B25" s="13"/>
      <c r="C25" s="13"/>
      <c r="D25" s="13"/>
      <c r="E25" s="13"/>
      <c r="F25" s="13"/>
      <c r="G25" s="13"/>
      <c r="H25" s="206"/>
      <c r="I25" s="206"/>
      <c r="J25" s="206"/>
      <c r="K25" s="206"/>
      <c r="L25" s="206"/>
      <c r="M25" s="206"/>
      <c r="N25" s="206"/>
      <c r="O25" s="206"/>
      <c r="P25" s="206"/>
      <c r="Q25" s="206"/>
      <c r="R25" s="206"/>
      <c r="S25" s="206"/>
      <c r="T25" s="206"/>
      <c r="U25" s="206"/>
      <c r="V25" s="206"/>
      <c r="W25" s="206"/>
      <c r="X25" s="206"/>
      <c r="Y25" s="22"/>
      <c r="Z25" s="22"/>
      <c r="AA25" s="22"/>
      <c r="AB25" s="13"/>
      <c r="AC25" s="13"/>
      <c r="AD25" s="13"/>
      <c r="AE25" s="13"/>
      <c r="AF25" s="13"/>
      <c r="AG25" s="13"/>
      <c r="AH25" s="13"/>
      <c r="AI25" s="215" t="s">
        <v>204</v>
      </c>
      <c r="AJ25" s="215"/>
      <c r="AK25" s="215"/>
      <c r="AL25" s="215"/>
      <c r="AM25" s="215"/>
      <c r="AN25" s="215"/>
      <c r="AO25" s="215"/>
      <c r="AP25" s="215"/>
      <c r="AQ25" s="215"/>
      <c r="AR25" s="215"/>
      <c r="AS25" s="215"/>
      <c r="AT25" s="215"/>
      <c r="AU25" s="215"/>
      <c r="AV25" s="215"/>
      <c r="AW25" s="215"/>
      <c r="AX25" s="215"/>
    </row>
    <row r="26" spans="1:50" ht="12" customHeight="1">
      <c r="A26" s="13"/>
      <c r="B26" s="13"/>
      <c r="C26" s="13"/>
      <c r="D26" s="13"/>
      <c r="E26" s="13"/>
      <c r="F26" s="13"/>
      <c r="G26" s="13"/>
      <c r="H26" s="206"/>
      <c r="I26" s="206"/>
      <c r="J26" s="206"/>
      <c r="K26" s="206"/>
      <c r="L26" s="206"/>
      <c r="M26" s="206"/>
      <c r="N26" s="206"/>
      <c r="O26" s="206"/>
      <c r="P26" s="206"/>
      <c r="Q26" s="206"/>
      <c r="R26" s="206"/>
      <c r="S26" s="206"/>
      <c r="T26" s="206"/>
      <c r="U26" s="206"/>
      <c r="V26" s="206"/>
      <c r="W26" s="206"/>
      <c r="X26" s="206"/>
      <c r="Y26" s="22"/>
      <c r="Z26" s="22"/>
      <c r="AA26" s="22"/>
      <c r="AB26" s="13"/>
      <c r="AC26" s="13"/>
      <c r="AD26" s="13"/>
      <c r="AE26" s="13"/>
      <c r="AF26" s="13"/>
      <c r="AG26" s="13"/>
      <c r="AH26" s="13"/>
      <c r="AI26" s="13" t="s">
        <v>212</v>
      </c>
      <c r="AJ26" s="84"/>
      <c r="AK26" s="75"/>
      <c r="AL26" s="326"/>
      <c r="AM26" s="327"/>
      <c r="AN26" s="205"/>
      <c r="AO26" s="205"/>
      <c r="AP26" s="205"/>
      <c r="AQ26" s="205"/>
      <c r="AR26" s="205"/>
      <c r="AS26" s="205"/>
      <c r="AT26" s="205"/>
      <c r="AU26" s="205"/>
      <c r="AV26" s="205"/>
      <c r="AW26" s="205"/>
      <c r="AX26" s="205"/>
    </row>
    <row r="27" spans="1:50" ht="12" customHeight="1">
      <c r="A27" s="13" t="s">
        <v>2</v>
      </c>
      <c r="B27" s="13"/>
      <c r="C27" s="13"/>
      <c r="D27" s="13"/>
      <c r="E27" s="13"/>
      <c r="F27" s="13"/>
      <c r="G27" s="13"/>
      <c r="H27" s="206"/>
      <c r="I27" s="206"/>
      <c r="J27" s="206"/>
      <c r="K27" s="206"/>
      <c r="L27" s="206"/>
      <c r="M27" s="206"/>
      <c r="N27" s="206"/>
      <c r="O27" s="206"/>
      <c r="P27" s="206"/>
      <c r="Q27" s="206"/>
      <c r="R27" s="206"/>
      <c r="S27" s="206"/>
      <c r="T27" s="206"/>
      <c r="U27" s="206"/>
      <c r="V27" s="206"/>
      <c r="W27" s="206"/>
      <c r="X27" s="206"/>
      <c r="Y27" s="22"/>
      <c r="Z27" s="22"/>
      <c r="AA27" s="22"/>
      <c r="AB27" s="13"/>
      <c r="AC27" s="13"/>
      <c r="AD27" s="13"/>
      <c r="AE27" s="13"/>
      <c r="AF27" s="13"/>
      <c r="AG27" s="7"/>
      <c r="AH27" s="7"/>
      <c r="AI27" s="13"/>
      <c r="AJ27" s="57"/>
      <c r="AK27" s="7"/>
      <c r="AL27" s="326"/>
      <c r="AM27" s="327"/>
      <c r="AN27" s="205"/>
      <c r="AO27" s="205"/>
      <c r="AP27" s="205"/>
      <c r="AQ27" s="205"/>
      <c r="AR27" s="205"/>
      <c r="AS27" s="205"/>
      <c r="AT27" s="205"/>
      <c r="AU27" s="205"/>
      <c r="AV27" s="205"/>
      <c r="AW27" s="205"/>
      <c r="AX27" s="205"/>
    </row>
    <row r="28" spans="1:50" ht="12" customHeight="1">
      <c r="A28" s="13" t="s">
        <v>3</v>
      </c>
      <c r="B28" s="13"/>
      <c r="C28" s="13"/>
      <c r="D28" s="13"/>
      <c r="E28" s="13"/>
      <c r="F28" s="13"/>
      <c r="G28" s="13"/>
      <c r="H28" s="206"/>
      <c r="I28" s="206"/>
      <c r="J28" s="206"/>
      <c r="K28" s="206"/>
      <c r="L28" s="206"/>
      <c r="M28" s="206"/>
      <c r="N28" s="206"/>
      <c r="O28" s="206"/>
      <c r="P28" s="206"/>
      <c r="Q28" s="206"/>
      <c r="R28" s="206"/>
      <c r="S28" s="206"/>
      <c r="T28" s="206"/>
      <c r="U28" s="206"/>
      <c r="V28" s="206"/>
      <c r="W28" s="206"/>
      <c r="X28" s="206"/>
      <c r="Y28" s="22"/>
      <c r="Z28" s="22"/>
      <c r="AA28" s="22"/>
      <c r="AB28" s="13"/>
      <c r="AC28" s="13"/>
      <c r="AD28" s="13"/>
      <c r="AE28" s="13"/>
      <c r="AF28" s="13"/>
      <c r="AG28" s="7"/>
      <c r="AH28" s="7"/>
      <c r="AI28" s="13"/>
      <c r="AJ28" s="57"/>
      <c r="AK28" s="7"/>
      <c r="AL28" s="326"/>
      <c r="AM28" s="327"/>
      <c r="AN28" s="205"/>
      <c r="AO28" s="205"/>
      <c r="AP28" s="205"/>
      <c r="AQ28" s="205"/>
      <c r="AR28" s="205"/>
      <c r="AS28" s="205"/>
      <c r="AT28" s="205"/>
      <c r="AU28" s="205"/>
      <c r="AV28" s="205"/>
      <c r="AW28" s="205"/>
      <c r="AX28" s="205"/>
    </row>
    <row r="29" spans="1:50" ht="12" customHeight="1">
      <c r="A29" s="13" t="s">
        <v>4</v>
      </c>
      <c r="B29" s="13"/>
      <c r="C29" s="13"/>
      <c r="D29" s="13"/>
      <c r="E29" s="13"/>
      <c r="F29" s="13"/>
      <c r="G29" s="13"/>
      <c r="H29" s="206"/>
      <c r="I29" s="206"/>
      <c r="J29" s="206"/>
      <c r="K29" s="206"/>
      <c r="L29" s="206"/>
      <c r="M29" s="206"/>
      <c r="N29" s="206"/>
      <c r="O29" s="206"/>
      <c r="P29" s="206"/>
      <c r="Q29" s="206"/>
      <c r="R29" s="206"/>
      <c r="S29" s="206"/>
      <c r="T29" s="206"/>
      <c r="U29" s="206"/>
      <c r="V29" s="206"/>
      <c r="W29" s="206"/>
      <c r="X29" s="206"/>
      <c r="Y29" s="22"/>
      <c r="Z29" s="22"/>
      <c r="AA29" s="22"/>
      <c r="AB29" s="13"/>
      <c r="AC29" s="13"/>
      <c r="AD29" s="13"/>
      <c r="AE29" s="13"/>
      <c r="AF29" s="13"/>
      <c r="AG29" s="7"/>
      <c r="AH29" s="7"/>
      <c r="AI29" s="13"/>
      <c r="AJ29" s="57"/>
      <c r="AK29" s="7"/>
      <c r="AL29" s="326"/>
      <c r="AM29" s="327"/>
      <c r="AN29" s="205"/>
      <c r="AO29" s="205"/>
      <c r="AP29" s="205"/>
      <c r="AQ29" s="205"/>
      <c r="AR29" s="205"/>
      <c r="AS29" s="205"/>
      <c r="AT29" s="205"/>
      <c r="AU29" s="205"/>
      <c r="AV29" s="205"/>
      <c r="AW29" s="205"/>
      <c r="AX29" s="205"/>
    </row>
    <row r="30" spans="1:50" ht="12" customHeight="1">
      <c r="A30" s="13" t="s">
        <v>209</v>
      </c>
      <c r="B30" s="13"/>
      <c r="C30" s="13"/>
      <c r="D30" s="13"/>
      <c r="E30" s="13"/>
      <c r="F30" s="13"/>
      <c r="G30" s="13"/>
      <c r="H30" s="206"/>
      <c r="I30" s="206"/>
      <c r="J30" s="206"/>
      <c r="K30" s="206"/>
      <c r="L30" s="206"/>
      <c r="M30" s="206"/>
      <c r="N30" s="206"/>
      <c r="O30" s="206"/>
      <c r="P30" s="206"/>
      <c r="Q30" s="206"/>
      <c r="R30" s="206"/>
      <c r="S30" s="206"/>
      <c r="T30" s="206"/>
      <c r="U30" s="206"/>
      <c r="V30" s="206"/>
      <c r="W30" s="206"/>
      <c r="X30" s="206"/>
      <c r="Y30" s="22"/>
      <c r="Z30" s="22"/>
      <c r="AA30" s="22"/>
      <c r="AB30" s="13"/>
      <c r="AC30" s="13"/>
      <c r="AD30" s="13"/>
      <c r="AE30" s="13"/>
      <c r="AF30" s="13"/>
      <c r="AG30" s="7"/>
      <c r="AH30" s="7"/>
      <c r="AI30" s="13"/>
      <c r="AJ30" s="57"/>
      <c r="AK30" s="7"/>
      <c r="AL30" s="326"/>
      <c r="AM30" s="327"/>
      <c r="AN30" s="205"/>
      <c r="AO30" s="205"/>
      <c r="AP30" s="205"/>
      <c r="AQ30" s="205"/>
      <c r="AR30" s="205"/>
      <c r="AS30" s="205"/>
      <c r="AT30" s="205"/>
      <c r="AU30" s="205"/>
      <c r="AV30" s="205"/>
      <c r="AW30" s="205"/>
      <c r="AX30" s="205"/>
    </row>
    <row r="31" spans="1:50" ht="12" customHeight="1">
      <c r="A31" s="13" t="s">
        <v>198</v>
      </c>
      <c r="B31" s="13"/>
      <c r="C31" s="13"/>
      <c r="D31" s="13"/>
      <c r="E31" s="13"/>
      <c r="F31" s="13"/>
      <c r="G31" s="13"/>
      <c r="H31" s="206"/>
      <c r="I31" s="206"/>
      <c r="J31" s="206"/>
      <c r="K31" s="206"/>
      <c r="L31" s="206"/>
      <c r="M31" s="206"/>
      <c r="N31" s="206"/>
      <c r="O31" s="206"/>
      <c r="P31" s="206"/>
      <c r="Q31" s="206"/>
      <c r="R31" s="206"/>
      <c r="S31" s="206"/>
      <c r="T31" s="206"/>
      <c r="U31" s="206"/>
      <c r="V31" s="206"/>
      <c r="W31" s="206"/>
      <c r="X31" s="206"/>
      <c r="Y31" s="22"/>
      <c r="Z31" s="22"/>
      <c r="AA31" s="22"/>
      <c r="AB31" s="13"/>
      <c r="AC31" s="13"/>
      <c r="AD31" s="13"/>
      <c r="AE31" s="13"/>
      <c r="AF31" s="13"/>
      <c r="AG31" s="7"/>
      <c r="AH31" s="7"/>
      <c r="AI31" s="13"/>
      <c r="AJ31" s="57"/>
      <c r="AK31" s="7"/>
      <c r="AL31" s="326"/>
      <c r="AM31" s="327"/>
      <c r="AN31" s="205"/>
      <c r="AO31" s="205"/>
      <c r="AP31" s="205"/>
      <c r="AQ31" s="205"/>
      <c r="AR31" s="205"/>
      <c r="AS31" s="205"/>
      <c r="AT31" s="205"/>
      <c r="AU31" s="205"/>
      <c r="AV31" s="205"/>
      <c r="AW31" s="205"/>
      <c r="AX31" s="205"/>
    </row>
    <row r="32" spans="1:50" ht="12" customHeight="1">
      <c r="A32" s="13" t="s">
        <v>199</v>
      </c>
      <c r="B32" s="13"/>
      <c r="C32" s="13"/>
      <c r="D32" s="13"/>
      <c r="E32" s="13"/>
      <c r="F32" s="13"/>
      <c r="G32" s="13"/>
      <c r="H32" s="206"/>
      <c r="I32" s="206"/>
      <c r="J32" s="206"/>
      <c r="K32" s="206"/>
      <c r="L32" s="206"/>
      <c r="M32" s="206"/>
      <c r="N32" s="206"/>
      <c r="O32" s="206"/>
      <c r="P32" s="206"/>
      <c r="Q32" s="206"/>
      <c r="R32" s="206"/>
      <c r="S32" s="206"/>
      <c r="T32" s="206"/>
      <c r="U32" s="206"/>
      <c r="V32" s="206"/>
      <c r="W32" s="206"/>
      <c r="X32" s="206"/>
      <c r="Y32" s="22"/>
      <c r="Z32" s="22"/>
      <c r="AA32" s="22"/>
      <c r="AB32" s="13"/>
      <c r="AC32" s="13"/>
      <c r="AD32" s="13"/>
      <c r="AE32" s="13"/>
      <c r="AF32" s="13"/>
      <c r="AG32" s="7"/>
      <c r="AH32" s="7"/>
      <c r="AI32" s="13"/>
      <c r="AJ32" s="13"/>
      <c r="AK32" s="13"/>
      <c r="AL32" s="13"/>
      <c r="AM32" s="13"/>
      <c r="AN32" s="13"/>
      <c r="AO32" s="13"/>
      <c r="AP32" s="13"/>
      <c r="AQ32" s="13"/>
      <c r="AR32" s="13"/>
      <c r="AS32" s="13"/>
      <c r="AT32" s="13"/>
      <c r="AU32" s="13"/>
      <c r="AV32" s="13"/>
      <c r="AW32" s="13"/>
      <c r="AX32" s="13"/>
    </row>
    <row r="33" spans="1:51" ht="12" customHeight="1">
      <c r="A33" s="13" t="s">
        <v>369</v>
      </c>
      <c r="B33" s="13"/>
      <c r="C33" s="13"/>
      <c r="D33" s="13"/>
      <c r="E33" s="13"/>
      <c r="F33" s="13"/>
      <c r="G33" s="13"/>
      <c r="H33" s="206"/>
      <c r="I33" s="206"/>
      <c r="J33" s="206"/>
      <c r="K33" s="206"/>
      <c r="L33" s="206"/>
      <c r="M33" s="206"/>
      <c r="N33" s="206"/>
      <c r="O33" s="206"/>
      <c r="P33" s="206"/>
      <c r="Q33" s="206"/>
      <c r="R33" s="206"/>
      <c r="S33" s="206"/>
      <c r="T33" s="206"/>
      <c r="U33" s="206"/>
      <c r="V33" s="206"/>
      <c r="W33" s="206"/>
      <c r="X33" s="206"/>
      <c r="Y33" s="43"/>
      <c r="Z33" s="43"/>
      <c r="AA33" s="43"/>
      <c r="AB33" s="13"/>
      <c r="AC33" s="13"/>
      <c r="AD33" s="13"/>
      <c r="AE33" s="13"/>
      <c r="AF33" s="13"/>
      <c r="AG33" s="13"/>
      <c r="AH33" s="13"/>
      <c r="AI33" s="257" t="s">
        <v>130</v>
      </c>
      <c r="AJ33" s="257"/>
      <c r="AK33" s="257"/>
      <c r="AL33" s="257"/>
      <c r="AM33" s="257"/>
      <c r="AN33" s="219">
        <f>SUM(AN26:AX31)</f>
        <v>0</v>
      </c>
      <c r="AO33" s="219"/>
      <c r="AP33" s="219"/>
      <c r="AQ33" s="219"/>
      <c r="AR33" s="219"/>
      <c r="AS33" s="219"/>
      <c r="AT33" s="219"/>
      <c r="AU33" s="219"/>
      <c r="AV33" s="219"/>
      <c r="AW33" s="219"/>
      <c r="AX33" s="219"/>
    </row>
    <row r="34" spans="1:51" ht="5.0999999999999996" customHeight="1">
      <c r="A34" s="13"/>
      <c r="B34" s="13"/>
      <c r="C34" s="13"/>
      <c r="D34" s="13"/>
      <c r="E34" s="13"/>
      <c r="F34" s="13"/>
      <c r="G34" s="13"/>
      <c r="H34" s="13"/>
      <c r="I34" s="13"/>
      <c r="J34" s="44"/>
      <c r="K34" s="44"/>
      <c r="L34" s="44"/>
      <c r="M34" s="44"/>
      <c r="N34" s="44"/>
      <c r="O34" s="44"/>
      <c r="P34" s="44"/>
      <c r="Q34" s="44"/>
      <c r="R34" s="44"/>
      <c r="S34" s="44"/>
      <c r="T34" s="44"/>
      <c r="U34" s="44"/>
      <c r="V34" s="44"/>
      <c r="W34" s="44"/>
      <c r="X34" s="44"/>
      <c r="Y34" s="43"/>
      <c r="Z34" s="43"/>
      <c r="AA34" s="43"/>
      <c r="AB34" s="13"/>
      <c r="AC34" s="13"/>
      <c r="AD34" s="13"/>
      <c r="AE34" s="13"/>
      <c r="AF34" s="13"/>
      <c r="AG34" s="13"/>
      <c r="AH34" s="13"/>
      <c r="AI34" s="13"/>
      <c r="AJ34" s="13"/>
      <c r="AK34" s="13"/>
      <c r="AL34" s="13"/>
      <c r="AM34" s="13"/>
      <c r="AN34" s="13"/>
      <c r="AO34" s="13"/>
      <c r="AP34" s="13"/>
      <c r="AQ34" s="13"/>
      <c r="AR34" s="13"/>
      <c r="AS34" s="13"/>
      <c r="AT34" s="13"/>
      <c r="AU34" s="13"/>
      <c r="AV34" s="13"/>
      <c r="AW34" s="13"/>
      <c r="AX34" s="13"/>
    </row>
    <row r="35" spans="1:51" ht="12" customHeight="1">
      <c r="A35" s="37" t="s">
        <v>246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row>
    <row r="36" spans="1:51" ht="12"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1" ht="12" customHeight="1">
      <c r="A37" s="37" t="s">
        <v>203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51" ht="5.0999999999999996"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51" ht="12" customHeight="1">
      <c r="A39" s="13"/>
      <c r="B39" s="13"/>
      <c r="C39" s="13"/>
      <c r="D39" s="13"/>
      <c r="E39" s="13"/>
      <c r="F39" s="13"/>
      <c r="G39" s="13"/>
      <c r="H39" s="13"/>
      <c r="I39" s="22"/>
      <c r="J39" s="22"/>
      <c r="K39" s="22"/>
      <c r="L39" s="22"/>
      <c r="M39" s="22"/>
      <c r="N39" s="210" t="s">
        <v>5</v>
      </c>
      <c r="O39" s="210"/>
      <c r="P39" s="210"/>
      <c r="Q39" s="210"/>
      <c r="R39" s="210"/>
      <c r="S39" s="210"/>
      <c r="T39" s="210"/>
      <c r="U39" s="210"/>
      <c r="V39" s="210"/>
      <c r="W39" s="210"/>
      <c r="X39" s="210"/>
      <c r="Y39" s="22"/>
      <c r="Z39" s="22"/>
      <c r="AA39" s="210" t="s">
        <v>6</v>
      </c>
      <c r="AB39" s="210"/>
      <c r="AC39" s="210"/>
      <c r="AD39" s="210"/>
      <c r="AE39" s="210"/>
      <c r="AF39" s="210"/>
      <c r="AG39" s="210"/>
      <c r="AH39" s="210"/>
      <c r="AI39" s="210"/>
      <c r="AJ39" s="210"/>
      <c r="AK39" s="210"/>
      <c r="AL39" s="22"/>
      <c r="AM39" s="22"/>
      <c r="AN39" s="210" t="s">
        <v>136</v>
      </c>
      <c r="AO39" s="210"/>
      <c r="AP39" s="210"/>
      <c r="AQ39" s="210"/>
      <c r="AR39" s="210"/>
      <c r="AS39" s="210"/>
      <c r="AT39" s="210"/>
      <c r="AU39" s="210"/>
      <c r="AV39" s="210"/>
      <c r="AW39" s="210"/>
      <c r="AX39" s="210"/>
      <c r="AY39" s="22"/>
    </row>
    <row r="40" spans="1:51" ht="12" customHeight="1">
      <c r="A40" s="13" t="s">
        <v>365</v>
      </c>
      <c r="B40" s="13"/>
      <c r="C40" s="13"/>
      <c r="D40" s="13"/>
      <c r="E40" s="13"/>
      <c r="F40" s="13"/>
      <c r="G40" s="13"/>
      <c r="H40" s="13"/>
      <c r="I40" s="22"/>
      <c r="J40" s="22"/>
      <c r="K40" s="22"/>
      <c r="L40" s="22"/>
      <c r="M40" s="45"/>
      <c r="N40" s="207">
        <f>SUM(AA40,AN40)</f>
        <v>0</v>
      </c>
      <c r="O40" s="207"/>
      <c r="P40" s="207"/>
      <c r="Q40" s="207"/>
      <c r="R40" s="207"/>
      <c r="S40" s="207"/>
      <c r="T40" s="207"/>
      <c r="U40" s="207"/>
      <c r="V40" s="207"/>
      <c r="W40" s="207"/>
      <c r="X40" s="207"/>
      <c r="Y40" s="46"/>
      <c r="Z40" s="46"/>
      <c r="AA40" s="336"/>
      <c r="AB40" s="336"/>
      <c r="AC40" s="336"/>
      <c r="AD40" s="336"/>
      <c r="AE40" s="336"/>
      <c r="AF40" s="336"/>
      <c r="AG40" s="336"/>
      <c r="AH40" s="336"/>
      <c r="AI40" s="336"/>
      <c r="AJ40" s="336"/>
      <c r="AK40" s="336"/>
      <c r="AL40" s="47"/>
      <c r="AM40" s="47"/>
      <c r="AN40" s="336"/>
      <c r="AO40" s="336"/>
      <c r="AP40" s="336"/>
      <c r="AQ40" s="336"/>
      <c r="AR40" s="336"/>
      <c r="AS40" s="336"/>
      <c r="AT40" s="336"/>
      <c r="AU40" s="336"/>
      <c r="AV40" s="336"/>
      <c r="AW40" s="336"/>
      <c r="AX40" s="336"/>
    </row>
    <row r="41" spans="1:51" ht="12" customHeight="1">
      <c r="A41" s="206"/>
      <c r="B41" s="206"/>
      <c r="C41" s="206"/>
      <c r="D41" s="206"/>
      <c r="E41" s="206"/>
      <c r="F41" s="206"/>
      <c r="G41" s="206"/>
      <c r="H41" s="206"/>
      <c r="I41" s="206"/>
      <c r="J41" s="206"/>
      <c r="K41" s="206"/>
      <c r="L41" s="22"/>
      <c r="M41" s="45"/>
      <c r="N41" s="207">
        <f>SUM(AA41,AN41)</f>
        <v>0</v>
      </c>
      <c r="O41" s="207"/>
      <c r="P41" s="207"/>
      <c r="Q41" s="207"/>
      <c r="R41" s="207"/>
      <c r="S41" s="207"/>
      <c r="T41" s="207"/>
      <c r="U41" s="207"/>
      <c r="V41" s="207"/>
      <c r="W41" s="207"/>
      <c r="X41" s="207"/>
      <c r="Y41" s="46"/>
      <c r="Z41" s="46"/>
      <c r="AA41" s="336"/>
      <c r="AB41" s="336"/>
      <c r="AC41" s="336"/>
      <c r="AD41" s="336"/>
      <c r="AE41" s="336"/>
      <c r="AF41" s="336"/>
      <c r="AG41" s="336"/>
      <c r="AH41" s="336"/>
      <c r="AI41" s="336"/>
      <c r="AJ41" s="336"/>
      <c r="AK41" s="336"/>
      <c r="AL41" s="47"/>
      <c r="AM41" s="47"/>
      <c r="AN41" s="336"/>
      <c r="AO41" s="336"/>
      <c r="AP41" s="336"/>
      <c r="AQ41" s="336"/>
      <c r="AR41" s="336"/>
      <c r="AS41" s="336"/>
      <c r="AT41" s="336"/>
      <c r="AU41" s="336"/>
      <c r="AV41" s="336"/>
      <c r="AW41" s="336"/>
      <c r="AX41" s="336"/>
    </row>
    <row r="42" spans="1:51" ht="12" customHeight="1">
      <c r="A42" s="206"/>
      <c r="B42" s="206"/>
      <c r="C42" s="206"/>
      <c r="D42" s="206"/>
      <c r="E42" s="206"/>
      <c r="F42" s="206"/>
      <c r="G42" s="206"/>
      <c r="H42" s="206"/>
      <c r="I42" s="206"/>
      <c r="J42" s="206"/>
      <c r="K42" s="206"/>
      <c r="L42" s="22"/>
      <c r="M42" s="45"/>
      <c r="N42" s="207">
        <f>SUM(AA42,AN42)</f>
        <v>0</v>
      </c>
      <c r="O42" s="207"/>
      <c r="P42" s="207"/>
      <c r="Q42" s="207"/>
      <c r="R42" s="207"/>
      <c r="S42" s="207"/>
      <c r="T42" s="207"/>
      <c r="U42" s="207"/>
      <c r="V42" s="207"/>
      <c r="W42" s="207"/>
      <c r="X42" s="207"/>
      <c r="Y42" s="46"/>
      <c r="Z42" s="46"/>
      <c r="AA42" s="336"/>
      <c r="AB42" s="336"/>
      <c r="AC42" s="336"/>
      <c r="AD42" s="336"/>
      <c r="AE42" s="336"/>
      <c r="AF42" s="336"/>
      <c r="AG42" s="336"/>
      <c r="AH42" s="336"/>
      <c r="AI42" s="336"/>
      <c r="AJ42" s="336"/>
      <c r="AK42" s="336"/>
      <c r="AL42" s="47"/>
      <c r="AM42" s="47"/>
      <c r="AN42" s="336"/>
      <c r="AO42" s="336"/>
      <c r="AP42" s="336"/>
      <c r="AQ42" s="336"/>
      <c r="AR42" s="336"/>
      <c r="AS42" s="336"/>
      <c r="AT42" s="336"/>
      <c r="AU42" s="336"/>
      <c r="AV42" s="336"/>
      <c r="AW42" s="336"/>
      <c r="AX42" s="336"/>
    </row>
    <row r="43" spans="1:51" ht="12" customHeight="1">
      <c r="A43" s="206"/>
      <c r="B43" s="206"/>
      <c r="C43" s="206"/>
      <c r="D43" s="206"/>
      <c r="E43" s="206"/>
      <c r="F43" s="206"/>
      <c r="G43" s="206"/>
      <c r="H43" s="206"/>
      <c r="I43" s="206"/>
      <c r="J43" s="206"/>
      <c r="K43" s="206"/>
      <c r="L43" s="22"/>
      <c r="M43" s="45"/>
      <c r="N43" s="207">
        <f>SUM(AA43,AN43)</f>
        <v>0</v>
      </c>
      <c r="O43" s="207"/>
      <c r="P43" s="207"/>
      <c r="Q43" s="207"/>
      <c r="R43" s="207"/>
      <c r="S43" s="207"/>
      <c r="T43" s="207"/>
      <c r="U43" s="207"/>
      <c r="V43" s="207"/>
      <c r="W43" s="207"/>
      <c r="X43" s="207"/>
      <c r="Y43" s="46"/>
      <c r="Z43" s="46"/>
      <c r="AA43" s="336"/>
      <c r="AB43" s="336"/>
      <c r="AC43" s="336"/>
      <c r="AD43" s="336"/>
      <c r="AE43" s="336"/>
      <c r="AF43" s="336"/>
      <c r="AG43" s="336"/>
      <c r="AH43" s="336"/>
      <c r="AI43" s="336"/>
      <c r="AJ43" s="336"/>
      <c r="AK43" s="336"/>
      <c r="AL43" s="47"/>
      <c r="AM43" s="47"/>
      <c r="AN43" s="336"/>
      <c r="AO43" s="336"/>
      <c r="AP43" s="336"/>
      <c r="AQ43" s="336"/>
      <c r="AR43" s="336"/>
      <c r="AS43" s="336"/>
      <c r="AT43" s="336"/>
      <c r="AU43" s="336"/>
      <c r="AV43" s="336"/>
      <c r="AW43" s="336"/>
      <c r="AX43" s="336"/>
    </row>
    <row r="44" spans="1:51" ht="12" customHeight="1">
      <c r="A44" s="13" t="s">
        <v>131</v>
      </c>
      <c r="B44" s="13"/>
      <c r="C44" s="13"/>
      <c r="D44" s="13"/>
      <c r="E44" s="13"/>
      <c r="F44" s="13"/>
      <c r="G44" s="13"/>
      <c r="H44" s="13"/>
      <c r="I44" s="22"/>
      <c r="J44" s="22"/>
      <c r="K44" s="22"/>
      <c r="L44" s="22"/>
      <c r="M44" s="45"/>
      <c r="N44" s="207">
        <f>SUM(N40:N43)</f>
        <v>0</v>
      </c>
      <c r="O44" s="207"/>
      <c r="P44" s="207"/>
      <c r="Q44" s="207"/>
      <c r="R44" s="207"/>
      <c r="S44" s="207"/>
      <c r="T44" s="207"/>
      <c r="U44" s="207"/>
      <c r="V44" s="207"/>
      <c r="W44" s="207"/>
      <c r="X44" s="207"/>
      <c r="Y44" s="46"/>
      <c r="Z44" s="46"/>
      <c r="AA44" s="207">
        <f>SUM(AA40:AK43)</f>
        <v>0</v>
      </c>
      <c r="AB44" s="207"/>
      <c r="AC44" s="207"/>
      <c r="AD44" s="207"/>
      <c r="AE44" s="207"/>
      <c r="AF44" s="207"/>
      <c r="AG44" s="207"/>
      <c r="AH44" s="207"/>
      <c r="AI44" s="207"/>
      <c r="AJ44" s="207"/>
      <c r="AK44" s="207"/>
      <c r="AL44" s="47"/>
      <c r="AM44" s="47"/>
      <c r="AN44" s="207">
        <f>SUM(AN40:AX43)</f>
        <v>0</v>
      </c>
      <c r="AO44" s="207"/>
      <c r="AP44" s="207"/>
      <c r="AQ44" s="207"/>
      <c r="AR44" s="207"/>
      <c r="AS44" s="207"/>
      <c r="AT44" s="207"/>
      <c r="AU44" s="207"/>
      <c r="AV44" s="207"/>
      <c r="AW44" s="207"/>
      <c r="AX44" s="207"/>
    </row>
    <row r="45" spans="1:51" ht="12" customHeight="1">
      <c r="A45" s="212" t="s">
        <v>132</v>
      </c>
      <c r="B45" s="212"/>
      <c r="C45" s="212"/>
      <c r="D45" s="218" t="s">
        <v>498</v>
      </c>
      <c r="E45" s="218"/>
      <c r="F45" s="218"/>
      <c r="G45" s="13"/>
      <c r="H45" s="7"/>
      <c r="I45" s="22"/>
      <c r="J45" s="22"/>
      <c r="K45" s="22"/>
      <c r="L45" s="22"/>
      <c r="M45" s="45"/>
      <c r="N45" s="207">
        <f>ROUND(N44*D45/5,2)*5</f>
        <v>0</v>
      </c>
      <c r="O45" s="207"/>
      <c r="P45" s="207"/>
      <c r="Q45" s="207"/>
      <c r="R45" s="207"/>
      <c r="S45" s="207"/>
      <c r="T45" s="207"/>
      <c r="U45" s="207"/>
      <c r="V45" s="207"/>
      <c r="W45" s="207"/>
      <c r="X45" s="207"/>
      <c r="Y45" s="46"/>
      <c r="Z45" s="46"/>
      <c r="AA45" s="207">
        <f>ROUND(AA44*D45/5,2)*5</f>
        <v>0</v>
      </c>
      <c r="AB45" s="207"/>
      <c r="AC45" s="207"/>
      <c r="AD45" s="207"/>
      <c r="AE45" s="207"/>
      <c r="AF45" s="207"/>
      <c r="AG45" s="207"/>
      <c r="AH45" s="207"/>
      <c r="AI45" s="207"/>
      <c r="AJ45" s="207"/>
      <c r="AK45" s="207"/>
      <c r="AL45" s="47"/>
      <c r="AM45" s="47"/>
      <c r="AN45" s="207">
        <f>ROUND(AN44*D45/5,2)*5</f>
        <v>0</v>
      </c>
      <c r="AO45" s="207"/>
      <c r="AP45" s="207"/>
      <c r="AQ45" s="207"/>
      <c r="AR45" s="207"/>
      <c r="AS45" s="207"/>
      <c r="AT45" s="207"/>
      <c r="AU45" s="207"/>
      <c r="AV45" s="207"/>
      <c r="AW45" s="207"/>
      <c r="AX45" s="207"/>
    </row>
    <row r="46" spans="1:51" ht="12" customHeight="1">
      <c r="A46" s="37" t="s">
        <v>133</v>
      </c>
      <c r="B46" s="13"/>
      <c r="C46" s="13"/>
      <c r="D46" s="13"/>
      <c r="E46" s="13"/>
      <c r="F46" s="13"/>
      <c r="G46" s="13"/>
      <c r="H46" s="13"/>
      <c r="I46" s="22"/>
      <c r="J46" s="22"/>
      <c r="K46" s="22"/>
      <c r="L46" s="22"/>
      <c r="M46" s="45"/>
      <c r="N46" s="217">
        <f>SUM(N44:X45)</f>
        <v>0</v>
      </c>
      <c r="O46" s="217"/>
      <c r="P46" s="217"/>
      <c r="Q46" s="217"/>
      <c r="R46" s="217"/>
      <c r="S46" s="217"/>
      <c r="T46" s="217"/>
      <c r="U46" s="217"/>
      <c r="V46" s="217"/>
      <c r="W46" s="217"/>
      <c r="X46" s="217"/>
      <c r="Y46" s="46"/>
      <c r="Z46" s="46"/>
      <c r="AA46" s="217">
        <f>SUM(AA44:AK45)</f>
        <v>0</v>
      </c>
      <c r="AB46" s="217"/>
      <c r="AC46" s="217"/>
      <c r="AD46" s="217"/>
      <c r="AE46" s="217"/>
      <c r="AF46" s="217"/>
      <c r="AG46" s="217"/>
      <c r="AH46" s="217"/>
      <c r="AI46" s="217"/>
      <c r="AJ46" s="217"/>
      <c r="AK46" s="217"/>
      <c r="AL46" s="47"/>
      <c r="AM46" s="47"/>
      <c r="AN46" s="217">
        <f>SUM(AN44:AX45)</f>
        <v>0</v>
      </c>
      <c r="AO46" s="217"/>
      <c r="AP46" s="217"/>
      <c r="AQ46" s="217"/>
      <c r="AR46" s="217"/>
      <c r="AS46" s="217"/>
      <c r="AT46" s="217"/>
      <c r="AU46" s="217"/>
      <c r="AV46" s="217"/>
      <c r="AW46" s="217"/>
      <c r="AX46" s="217"/>
    </row>
    <row r="47" spans="1:51" ht="12" customHeight="1">
      <c r="A47" s="13"/>
      <c r="B47" s="13"/>
      <c r="C47" s="13"/>
      <c r="D47" s="13"/>
      <c r="E47" s="13"/>
      <c r="F47" s="13"/>
      <c r="G47" s="13"/>
      <c r="H47" s="13"/>
      <c r="I47" s="22"/>
      <c r="J47" s="22"/>
      <c r="K47" s="22"/>
      <c r="L47" s="22"/>
      <c r="M47" s="22"/>
      <c r="N47" s="48"/>
      <c r="O47" s="48"/>
      <c r="P47" s="48"/>
      <c r="Q47" s="48"/>
      <c r="R47" s="48"/>
      <c r="S47" s="48"/>
      <c r="T47" s="48"/>
      <c r="U47" s="48"/>
      <c r="V47" s="48"/>
      <c r="W47" s="48"/>
      <c r="X47" s="48"/>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row>
    <row r="48" spans="1:51" ht="12" customHeight="1">
      <c r="A48" s="13" t="s">
        <v>134</v>
      </c>
      <c r="B48" s="13"/>
      <c r="C48" s="13"/>
      <c r="D48" s="13"/>
      <c r="E48" s="13"/>
      <c r="F48" s="13"/>
      <c r="G48" s="13"/>
      <c r="H48" s="13"/>
      <c r="I48" s="22"/>
      <c r="J48" s="22"/>
      <c r="K48" s="22"/>
      <c r="L48" s="22"/>
      <c r="M48" s="45"/>
      <c r="N48" s="207">
        <f>SUM(AA48,AN48)</f>
        <v>0</v>
      </c>
      <c r="O48" s="207"/>
      <c r="P48" s="207"/>
      <c r="Q48" s="207"/>
      <c r="R48" s="207"/>
      <c r="S48" s="207"/>
      <c r="T48" s="207"/>
      <c r="U48" s="207"/>
      <c r="V48" s="207"/>
      <c r="W48" s="207"/>
      <c r="X48" s="207"/>
      <c r="Y48" s="46"/>
      <c r="Z48" s="46"/>
      <c r="AA48" s="205"/>
      <c r="AB48" s="205"/>
      <c r="AC48" s="205"/>
      <c r="AD48" s="205"/>
      <c r="AE48" s="205"/>
      <c r="AF48" s="205"/>
      <c r="AG48" s="205"/>
      <c r="AH48" s="205"/>
      <c r="AI48" s="205"/>
      <c r="AJ48" s="205"/>
      <c r="AK48" s="205"/>
      <c r="AL48" s="47"/>
      <c r="AM48" s="47"/>
      <c r="AN48" s="205"/>
      <c r="AO48" s="205"/>
      <c r="AP48" s="205"/>
      <c r="AQ48" s="205"/>
      <c r="AR48" s="205"/>
      <c r="AS48" s="205"/>
      <c r="AT48" s="205"/>
      <c r="AU48" s="205"/>
      <c r="AV48" s="205"/>
      <c r="AW48" s="205"/>
      <c r="AX48" s="205"/>
    </row>
    <row r="49" spans="1:50" ht="12"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row>
    <row r="50" spans="1:50" ht="12" customHeight="1">
      <c r="A50" s="37" t="s">
        <v>135</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row>
    <row r="51" spans="1:50" ht="12" customHeight="1">
      <c r="A51" s="13" t="s">
        <v>8</v>
      </c>
      <c r="B51" s="13"/>
      <c r="C51" s="13"/>
      <c r="D51" s="13"/>
      <c r="E51" s="13"/>
      <c r="F51" s="13"/>
      <c r="G51" s="13"/>
      <c r="H51" s="13"/>
      <c r="I51" s="13"/>
      <c r="J51" s="13"/>
      <c r="K51" s="13"/>
      <c r="L51" s="13"/>
      <c r="M51" s="13"/>
      <c r="N51" s="13"/>
      <c r="O51" s="13"/>
      <c r="P51" s="13"/>
      <c r="Q51" s="13"/>
      <c r="R51" s="13"/>
      <c r="S51" s="13"/>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row>
    <row r="52" spans="1:50" ht="1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row>
    <row r="53" spans="1:50" ht="12" customHeight="1">
      <c r="A53" s="214" t="s">
        <v>43</v>
      </c>
      <c r="B53" s="214"/>
      <c r="C53" s="37" t="s">
        <v>305</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86"/>
      <c r="AD53" s="13"/>
      <c r="AE53" s="13"/>
      <c r="AF53" s="13"/>
      <c r="AG53" s="13"/>
      <c r="AH53" s="13"/>
      <c r="AI53" s="13"/>
      <c r="AJ53" s="13"/>
      <c r="AK53" s="13"/>
    </row>
    <row r="54" spans="1:50" ht="12"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13"/>
      <c r="Z54" s="13"/>
      <c r="AA54" s="13"/>
      <c r="AB54" s="13"/>
      <c r="AC54" s="13"/>
      <c r="AD54" s="13"/>
      <c r="AE54" s="13"/>
      <c r="AF54" s="13"/>
      <c r="AG54" s="13"/>
      <c r="AH54" s="13"/>
      <c r="AI54" s="13"/>
      <c r="AJ54" s="13"/>
      <c r="AK54" s="13"/>
    </row>
    <row r="55" spans="1:50" ht="12" customHeight="1">
      <c r="A55" s="16" t="s">
        <v>64</v>
      </c>
      <c r="B55" s="13"/>
      <c r="C55" s="15" t="s">
        <v>329</v>
      </c>
      <c r="D55" s="14"/>
      <c r="E55" s="14"/>
      <c r="F55" s="14"/>
      <c r="G55" s="14"/>
      <c r="H55" s="14"/>
      <c r="I55" s="14"/>
      <c r="J55" s="14"/>
      <c r="K55" s="14"/>
      <c r="L55" s="14"/>
      <c r="M55" s="14"/>
      <c r="N55" s="14"/>
      <c r="O55" s="14"/>
      <c r="P55" s="14"/>
      <c r="Q55" s="14"/>
      <c r="R55" s="14"/>
      <c r="S55" s="14"/>
      <c r="T55" s="14"/>
      <c r="U55" s="14"/>
      <c r="V55" s="14"/>
      <c r="W55" s="14"/>
      <c r="X55" s="14"/>
      <c r="Y55" s="60"/>
      <c r="Z55" s="60"/>
      <c r="AL55" s="13"/>
      <c r="AM55" s="13"/>
      <c r="AN55" s="13"/>
      <c r="AO55" s="13"/>
      <c r="AP55" s="13"/>
      <c r="AQ55" s="13"/>
      <c r="AR55" s="13"/>
      <c r="AS55" s="13"/>
      <c r="AT55" s="13"/>
      <c r="AU55" s="13"/>
      <c r="AV55" s="13"/>
      <c r="AW55" s="13"/>
      <c r="AX55" s="13"/>
    </row>
    <row r="56" spans="1:50" ht="12" customHeight="1">
      <c r="A56" s="13"/>
      <c r="B56" s="13"/>
      <c r="C56" s="14"/>
      <c r="D56" s="14"/>
      <c r="E56" s="14"/>
      <c r="F56" s="14"/>
      <c r="G56" s="14"/>
      <c r="H56" s="14"/>
      <c r="I56" s="14"/>
      <c r="J56" s="14"/>
      <c r="K56" s="14"/>
      <c r="L56" s="14"/>
      <c r="M56" s="14"/>
      <c r="N56" s="14"/>
      <c r="O56" s="14"/>
      <c r="P56" s="14"/>
      <c r="Q56" s="14"/>
      <c r="R56" s="14"/>
      <c r="S56" s="14"/>
      <c r="T56" s="14"/>
      <c r="U56" s="14"/>
      <c r="V56" s="14"/>
      <c r="W56" s="14"/>
      <c r="X56" s="14"/>
      <c r="Y56" s="60"/>
      <c r="Z56" s="60"/>
      <c r="AL56" s="13"/>
      <c r="AM56" s="13"/>
      <c r="AN56" s="13"/>
      <c r="AO56" s="13"/>
      <c r="AP56" s="13"/>
      <c r="AQ56" s="13"/>
      <c r="AR56" s="13"/>
      <c r="AS56" s="13"/>
      <c r="AT56" s="13"/>
      <c r="AU56" s="13"/>
      <c r="AV56" s="13"/>
      <c r="AW56" s="13"/>
      <c r="AX56" s="13"/>
    </row>
    <row r="57" spans="1:50" ht="12" customHeight="1">
      <c r="A57" s="234" t="s">
        <v>113</v>
      </c>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12"/>
      <c r="Z57" s="12"/>
      <c r="AW57" s="13"/>
      <c r="AX57" s="13"/>
    </row>
    <row r="58" spans="1:50" ht="12" customHeight="1">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Z58" s="12"/>
      <c r="AW58" s="13"/>
      <c r="AX58" s="13"/>
    </row>
    <row r="59" spans="1:50" ht="12"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Z59" s="12"/>
      <c r="AW59" s="13"/>
      <c r="AX59" s="13"/>
    </row>
    <row r="60" spans="1:50" ht="12" customHeight="1">
      <c r="A60" s="12" t="s">
        <v>193</v>
      </c>
      <c r="B60" s="12"/>
      <c r="C60" s="12"/>
      <c r="D60" s="12"/>
      <c r="E60" s="12"/>
      <c r="F60" s="12"/>
      <c r="G60" s="12"/>
      <c r="H60" s="12"/>
      <c r="I60" s="12"/>
      <c r="J60" s="12"/>
      <c r="K60" s="239"/>
      <c r="L60" s="239"/>
      <c r="M60" s="239"/>
      <c r="N60" s="239"/>
      <c r="O60" s="239"/>
      <c r="P60" s="239"/>
      <c r="Q60" s="239"/>
      <c r="R60" s="239"/>
      <c r="S60" s="239"/>
      <c r="T60" s="239"/>
      <c r="U60" s="239"/>
      <c r="V60" s="239"/>
      <c r="W60" s="239"/>
      <c r="X60" s="239"/>
      <c r="Z60" s="12"/>
      <c r="AW60" s="13"/>
      <c r="AX60" s="13"/>
    </row>
    <row r="61" spans="1:50" ht="12"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Z61" s="12"/>
      <c r="AW61" s="13"/>
      <c r="AX61" s="13"/>
    </row>
    <row r="62" spans="1:50" ht="12" customHeight="1">
      <c r="A62" s="12" t="s">
        <v>206</v>
      </c>
      <c r="B62" s="12"/>
      <c r="C62" s="12"/>
      <c r="D62" s="12"/>
      <c r="E62" s="12"/>
      <c r="F62" s="12"/>
      <c r="G62" s="12"/>
      <c r="H62" s="12"/>
      <c r="I62" s="12"/>
      <c r="J62" s="12"/>
      <c r="K62" s="12"/>
      <c r="L62" s="12"/>
      <c r="M62" s="12"/>
      <c r="N62" s="12"/>
      <c r="O62" s="12"/>
      <c r="P62" s="12"/>
      <c r="Q62" s="12"/>
      <c r="R62" s="12"/>
      <c r="S62" s="12"/>
      <c r="T62" s="12"/>
      <c r="U62" s="12"/>
      <c r="V62" s="12"/>
      <c r="W62" s="12"/>
      <c r="X62" s="12"/>
      <c r="Z62" s="12"/>
      <c r="AA62" s="12" t="s">
        <v>194</v>
      </c>
      <c r="AB62" s="12"/>
      <c r="AC62" s="12"/>
      <c r="AD62" s="12"/>
      <c r="AE62" s="12"/>
      <c r="AF62" s="12"/>
      <c r="AG62" s="12"/>
      <c r="AH62" s="12"/>
      <c r="AI62" s="12"/>
      <c r="AJ62" s="12"/>
      <c r="AK62" s="12" t="s">
        <v>382</v>
      </c>
      <c r="AL62" s="12"/>
      <c r="AM62" s="12"/>
      <c r="AN62" s="12"/>
      <c r="AO62" s="12"/>
      <c r="AP62" s="12"/>
      <c r="AQ62" s="12"/>
      <c r="AR62" s="12"/>
      <c r="AS62" s="12"/>
      <c r="AT62" s="12"/>
      <c r="AU62" s="12"/>
      <c r="AV62" s="12"/>
      <c r="AW62" s="13"/>
      <c r="AX62" s="13"/>
    </row>
    <row r="63" spans="1:50" ht="12"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Z63" s="12"/>
      <c r="AA63" s="12"/>
      <c r="AB63" s="12"/>
      <c r="AC63" s="12"/>
      <c r="AD63" s="12"/>
      <c r="AE63" s="12"/>
      <c r="AF63" s="12"/>
      <c r="AG63" s="12"/>
      <c r="AH63" s="12"/>
      <c r="AI63" s="12"/>
      <c r="AJ63" s="12"/>
      <c r="AK63" s="236" t="s">
        <v>383</v>
      </c>
      <c r="AL63" s="236"/>
      <c r="AM63" s="236"/>
      <c r="AN63" s="236"/>
      <c r="AO63" s="236"/>
      <c r="AP63" s="236"/>
      <c r="AQ63" s="236"/>
      <c r="AR63" s="236"/>
      <c r="AS63" s="236"/>
      <c r="AT63" s="236"/>
      <c r="AU63" s="236"/>
      <c r="AV63" s="236"/>
      <c r="AW63" s="13"/>
      <c r="AX63" s="13"/>
    </row>
    <row r="64" spans="1:50" ht="12" customHeight="1">
      <c r="H64" s="12"/>
      <c r="I64" s="12"/>
      <c r="J64" s="12"/>
      <c r="K64" s="12"/>
      <c r="L64" s="12"/>
      <c r="M64" s="12"/>
      <c r="N64" s="12"/>
      <c r="O64" s="12"/>
      <c r="P64" s="12"/>
      <c r="Q64" s="12"/>
      <c r="R64" s="12"/>
      <c r="S64" s="12"/>
      <c r="T64" s="12"/>
      <c r="U64" s="12"/>
      <c r="V64" s="12"/>
      <c r="W64" s="12"/>
      <c r="X64" s="12"/>
      <c r="Z64" s="12"/>
      <c r="AA64" s="12"/>
      <c r="AB64" s="12"/>
      <c r="AC64" s="12"/>
      <c r="AD64" s="12"/>
      <c r="AE64" s="12"/>
      <c r="AF64" s="12"/>
      <c r="AG64" s="12"/>
      <c r="AH64" s="12"/>
      <c r="AI64" s="12"/>
      <c r="AJ64" s="12"/>
      <c r="AK64" s="236"/>
      <c r="AL64" s="236"/>
      <c r="AM64" s="236"/>
      <c r="AN64" s="236"/>
      <c r="AO64" s="236"/>
      <c r="AP64" s="236"/>
      <c r="AQ64" s="236"/>
      <c r="AR64" s="236"/>
      <c r="AS64" s="236"/>
      <c r="AT64" s="236"/>
      <c r="AU64" s="236"/>
      <c r="AV64" s="236"/>
      <c r="AW64" s="13"/>
      <c r="AX64" s="13"/>
    </row>
    <row r="65" spans="1:50" ht="12" customHeight="1">
      <c r="B65" s="12"/>
      <c r="C65" s="12"/>
      <c r="D65" s="12"/>
      <c r="E65" s="12"/>
      <c r="F65" s="12"/>
      <c r="G65" s="12"/>
      <c r="H65" s="12"/>
      <c r="I65" s="12"/>
      <c r="J65" s="12"/>
      <c r="K65" s="12"/>
      <c r="L65" s="12"/>
      <c r="M65" s="12"/>
      <c r="N65" s="12"/>
      <c r="O65" s="12"/>
      <c r="P65" s="12"/>
      <c r="Q65" s="12"/>
      <c r="R65" s="12"/>
      <c r="S65" s="12"/>
      <c r="T65" s="12"/>
      <c r="U65" s="12"/>
      <c r="V65" s="12"/>
      <c r="W65" s="12"/>
      <c r="X65" s="12"/>
      <c r="Z65" s="12"/>
      <c r="AA65" s="12"/>
      <c r="AB65" s="12"/>
      <c r="AC65" s="12"/>
      <c r="AD65" s="12"/>
      <c r="AE65" s="12"/>
      <c r="AF65" s="12"/>
      <c r="AG65" s="12"/>
      <c r="AH65" s="12"/>
      <c r="AI65" s="12"/>
      <c r="AJ65" s="12"/>
      <c r="AK65" s="236"/>
      <c r="AL65" s="236"/>
      <c r="AM65" s="236"/>
      <c r="AN65" s="236"/>
      <c r="AO65" s="236"/>
      <c r="AP65" s="236"/>
      <c r="AQ65" s="236"/>
      <c r="AR65" s="236"/>
      <c r="AS65" s="236"/>
      <c r="AT65" s="236"/>
      <c r="AU65" s="236"/>
      <c r="AV65" s="236"/>
      <c r="AW65" s="13"/>
      <c r="AX65" s="13"/>
    </row>
    <row r="66" spans="1:50" ht="12"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Z66" s="12"/>
      <c r="AA66" s="12"/>
      <c r="AB66" s="12"/>
      <c r="AC66" s="12"/>
      <c r="AD66" s="12"/>
      <c r="AE66" s="12"/>
      <c r="AF66" s="12"/>
      <c r="AG66" s="12"/>
      <c r="AH66" s="12"/>
      <c r="AI66" s="12"/>
      <c r="AJ66" s="12"/>
      <c r="AK66" s="236" t="s">
        <v>384</v>
      </c>
      <c r="AL66" s="198"/>
      <c r="AM66" s="198"/>
      <c r="AN66" s="198"/>
      <c r="AO66" s="198"/>
      <c r="AP66" s="198"/>
      <c r="AQ66" s="198"/>
      <c r="AR66" s="198"/>
      <c r="AS66" s="198"/>
      <c r="AT66" s="198"/>
      <c r="AU66" s="30"/>
      <c r="AV66" s="30"/>
      <c r="AW66" s="13"/>
      <c r="AX66" s="13"/>
    </row>
    <row r="67" spans="1:50" ht="12"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Z67" s="12"/>
      <c r="AA67" s="12"/>
      <c r="AB67" s="12"/>
      <c r="AC67" s="12"/>
      <c r="AD67" s="12"/>
      <c r="AE67" s="12"/>
      <c r="AF67" s="12"/>
      <c r="AG67" s="12"/>
      <c r="AH67" s="12"/>
      <c r="AI67" s="12"/>
      <c r="AJ67" s="12"/>
      <c r="AW67" s="13"/>
      <c r="AX67" s="13"/>
    </row>
    <row r="68" spans="1:50" ht="12"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Z68" s="12"/>
      <c r="AA68" s="12"/>
      <c r="AB68" s="12"/>
      <c r="AC68" s="12"/>
      <c r="AD68" s="12"/>
      <c r="AE68" s="12"/>
      <c r="AF68" s="12"/>
      <c r="AG68" s="12"/>
      <c r="AH68" s="12"/>
      <c r="AI68" s="12"/>
      <c r="AJ68" s="12"/>
      <c r="AW68" s="13"/>
      <c r="AX68" s="13"/>
    </row>
    <row r="69" spans="1:50" ht="12"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Z69" s="12"/>
      <c r="AA69" s="12"/>
      <c r="AB69" s="12"/>
      <c r="AC69" s="12"/>
      <c r="AD69" s="12"/>
      <c r="AE69" s="12"/>
      <c r="AF69" s="12"/>
      <c r="AG69" s="12"/>
      <c r="AH69" s="12"/>
      <c r="AI69" s="12"/>
      <c r="AJ69" s="12"/>
      <c r="AK69" s="12" t="s">
        <v>382</v>
      </c>
      <c r="AL69" s="12"/>
      <c r="AM69" s="12"/>
      <c r="AN69" s="12"/>
      <c r="AO69" s="12"/>
      <c r="AP69" s="12"/>
      <c r="AQ69" s="12"/>
      <c r="AR69" s="12"/>
      <c r="AS69" s="12"/>
      <c r="AT69" s="12"/>
      <c r="AU69" s="12"/>
      <c r="AV69" s="12"/>
      <c r="AW69" s="13"/>
      <c r="AX69" s="13"/>
    </row>
    <row r="70" spans="1:50" ht="12"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Z70" s="12"/>
      <c r="AA70" s="12"/>
      <c r="AB70" s="12"/>
      <c r="AC70" s="12"/>
      <c r="AD70" s="12"/>
      <c r="AE70" s="12"/>
      <c r="AF70" s="12"/>
      <c r="AG70" s="12"/>
      <c r="AH70" s="12"/>
      <c r="AI70" s="12"/>
      <c r="AJ70" s="12"/>
      <c r="AK70" s="30" t="s">
        <v>385</v>
      </c>
      <c r="AL70" s="12"/>
      <c r="AM70" s="12"/>
      <c r="AN70" s="12"/>
      <c r="AO70" s="12"/>
      <c r="AP70" s="12"/>
      <c r="AQ70" s="12"/>
      <c r="AR70" s="12"/>
      <c r="AS70" s="12"/>
      <c r="AT70" s="12"/>
      <c r="AU70" s="12"/>
      <c r="AV70" s="12"/>
      <c r="AW70" s="13"/>
      <c r="AX70" s="13"/>
    </row>
    <row r="71" spans="1:50" ht="12"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Z71" s="12"/>
      <c r="AA71" s="12"/>
      <c r="AB71" s="12"/>
      <c r="AC71" s="12"/>
      <c r="AD71" s="12"/>
      <c r="AE71" s="12"/>
      <c r="AF71" s="12"/>
      <c r="AG71" s="12"/>
      <c r="AH71" s="12"/>
      <c r="AI71" s="12"/>
      <c r="AJ71" s="12"/>
      <c r="AK71" s="237" t="s">
        <v>404</v>
      </c>
      <c r="AL71" s="237"/>
      <c r="AM71" s="237"/>
      <c r="AN71" s="237"/>
      <c r="AO71" s="237"/>
      <c r="AP71" s="237"/>
      <c r="AQ71" s="237"/>
      <c r="AR71" s="237"/>
      <c r="AS71" s="237"/>
      <c r="AT71" s="237"/>
      <c r="AU71" s="237"/>
      <c r="AV71" s="237"/>
      <c r="AW71" s="237"/>
      <c r="AX71" s="13"/>
    </row>
    <row r="72" spans="1:50" ht="12" customHeight="1">
      <c r="Z72" s="12"/>
      <c r="AA72" s="12"/>
      <c r="AB72" s="12"/>
      <c r="AC72" s="12"/>
      <c r="AD72" s="12"/>
      <c r="AE72" s="12"/>
      <c r="AF72" s="12"/>
      <c r="AG72" s="12"/>
      <c r="AH72" s="12"/>
      <c r="AI72" s="12"/>
      <c r="AJ72" s="12"/>
      <c r="AK72" s="237"/>
      <c r="AL72" s="237"/>
      <c r="AM72" s="237"/>
      <c r="AN72" s="237"/>
      <c r="AO72" s="237"/>
      <c r="AP72" s="237"/>
      <c r="AQ72" s="237"/>
      <c r="AR72" s="237"/>
      <c r="AS72" s="237"/>
      <c r="AT72" s="237"/>
      <c r="AU72" s="237"/>
      <c r="AV72" s="237"/>
      <c r="AW72" s="237"/>
      <c r="AX72" s="13"/>
    </row>
    <row r="73" spans="1:50" ht="12" customHeight="1">
      <c r="Z73" s="12"/>
      <c r="AA73" s="12"/>
      <c r="AB73" s="12"/>
      <c r="AC73" s="12"/>
      <c r="AD73" s="12"/>
      <c r="AE73" s="12"/>
      <c r="AF73" s="12"/>
      <c r="AG73" s="12"/>
      <c r="AH73" s="12"/>
      <c r="AI73" s="12"/>
      <c r="AJ73" s="12"/>
      <c r="AK73" s="239"/>
      <c r="AL73" s="239"/>
      <c r="AM73" s="239"/>
      <c r="AN73" s="239"/>
      <c r="AO73" s="239"/>
      <c r="AP73" s="239"/>
      <c r="AQ73" s="239"/>
      <c r="AR73" s="239"/>
      <c r="AS73" s="239"/>
      <c r="AT73" s="239"/>
      <c r="AU73" s="239"/>
      <c r="AV73" s="239"/>
      <c r="AW73" s="239"/>
      <c r="AX73" s="239"/>
    </row>
    <row r="74" spans="1:50" ht="6" customHeight="1">
      <c r="Y74" s="12"/>
      <c r="Z74" s="12"/>
    </row>
    <row r="75" spans="1:50" ht="12" customHeight="1">
      <c r="Y75" s="12"/>
      <c r="Z75" s="12"/>
      <c r="AA75" s="12"/>
      <c r="AB75" s="12"/>
      <c r="AC75" s="12"/>
      <c r="AD75" s="12"/>
      <c r="AE75" s="12"/>
      <c r="AF75" s="12"/>
      <c r="AG75" s="12"/>
      <c r="AH75" s="12"/>
      <c r="AI75" s="12"/>
      <c r="AJ75" s="12"/>
      <c r="AW75" s="24"/>
      <c r="AX75" s="24"/>
    </row>
    <row r="76" spans="1:50" ht="12" customHeight="1">
      <c r="Y76" s="12"/>
      <c r="Z76" s="12"/>
      <c r="AA76" s="12"/>
      <c r="AB76" s="12"/>
      <c r="AC76" s="12"/>
      <c r="AD76" s="12"/>
      <c r="AE76" s="12"/>
      <c r="AF76" s="12"/>
      <c r="AG76" s="12"/>
      <c r="AH76" s="12"/>
      <c r="AI76" s="12"/>
      <c r="AJ76" s="12"/>
      <c r="AW76" s="24"/>
      <c r="AX76" s="24"/>
    </row>
    <row r="77" spans="1:50" ht="12" customHeight="1">
      <c r="A77" s="12"/>
      <c r="B77" s="12"/>
      <c r="C77" s="12"/>
      <c r="D77" s="12"/>
      <c r="E77" s="12"/>
      <c r="F77" s="12"/>
      <c r="G77" s="12"/>
      <c r="H77" s="12"/>
      <c r="I77" s="12"/>
      <c r="J77" s="12"/>
      <c r="K77" s="236"/>
      <c r="L77" s="238"/>
      <c r="M77" s="238"/>
      <c r="N77" s="238"/>
      <c r="O77" s="238"/>
      <c r="P77" s="238"/>
      <c r="Q77" s="238"/>
      <c r="R77" s="238"/>
      <c r="S77" s="238"/>
      <c r="T77" s="238"/>
      <c r="U77" s="238"/>
      <c r="V77" s="238"/>
      <c r="W77" s="238"/>
      <c r="X77" s="238"/>
      <c r="Y77" s="12"/>
      <c r="Z77" s="12"/>
      <c r="AA77" s="13"/>
      <c r="AB77" s="12"/>
      <c r="AC77" s="12"/>
      <c r="AD77" s="12"/>
      <c r="AE77" s="12"/>
      <c r="AF77" s="12"/>
      <c r="AG77" s="12"/>
      <c r="AH77" s="12"/>
      <c r="AI77" s="12"/>
      <c r="AJ77" s="12"/>
      <c r="AW77" s="24"/>
      <c r="AX77" s="24"/>
    </row>
    <row r="78" spans="1:50" ht="12"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row>
    <row r="79" spans="1:50" ht="12"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row>
    <row r="80" spans="1:50" ht="12"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row>
    <row r="81" spans="1:50" ht="12"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row>
    <row r="82" spans="1:50" ht="12"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row>
    <row r="83" spans="1:50" ht="12" customHeight="1">
      <c r="A83" s="23"/>
      <c r="B83" s="23"/>
      <c r="C83" s="6"/>
      <c r="D83" s="13"/>
      <c r="E83" s="13"/>
      <c r="F83" s="13"/>
      <c r="G83" s="13"/>
      <c r="H83" s="13"/>
      <c r="I83" s="13"/>
      <c r="J83" s="13"/>
      <c r="K83" s="13"/>
      <c r="L83" s="13"/>
      <c r="M83" s="13"/>
      <c r="N83" s="13"/>
      <c r="O83" s="13"/>
      <c r="P83" s="13"/>
      <c r="Q83" s="13"/>
      <c r="R83" s="13"/>
      <c r="S83" s="13"/>
      <c r="T83" s="13"/>
      <c r="U83" s="13"/>
      <c r="V83" s="13"/>
      <c r="W83" s="13"/>
      <c r="X83" s="13"/>
      <c r="Y83" s="13"/>
      <c r="Z83" s="13"/>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row>
    <row r="84" spans="1:50" ht="12"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row>
    <row r="85" spans="1:50" ht="12"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row>
    <row r="86" spans="1:50" ht="12" customHeight="1">
      <c r="A86" s="24"/>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row>
    <row r="87" spans="1:50" ht="12"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row>
    <row r="88" spans="1:50" ht="1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row>
    <row r="89" spans="1:50" ht="1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row>
    <row r="90" spans="1:50" ht="12" customHeight="1">
      <c r="A90" s="23"/>
      <c r="B90" s="23"/>
      <c r="C90" s="6"/>
      <c r="D90" s="13"/>
      <c r="E90" s="13"/>
      <c r="F90" s="13"/>
      <c r="G90" s="13"/>
      <c r="H90" s="13"/>
      <c r="I90" s="13"/>
      <c r="J90" s="13"/>
      <c r="K90" s="13"/>
      <c r="L90" s="13"/>
      <c r="M90" s="13"/>
      <c r="N90" s="13"/>
      <c r="O90" s="13"/>
      <c r="P90" s="13"/>
      <c r="Q90" s="13"/>
      <c r="R90" s="13"/>
      <c r="S90" s="13"/>
      <c r="T90" s="13"/>
      <c r="U90" s="13"/>
      <c r="V90" s="13"/>
      <c r="W90" s="13"/>
      <c r="X90" s="13"/>
      <c r="Y90" s="13"/>
      <c r="Z90" s="13"/>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row>
    <row r="91" spans="1:50" ht="12"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row>
    <row r="92" spans="1:50" ht="12"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row>
    <row r="93" spans="1:50" ht="12" customHeight="1">
      <c r="A93" s="24"/>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row>
    <row r="94" spans="1:50" ht="12"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row>
    <row r="95" spans="1:50" ht="12"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row>
    <row r="96" spans="1:50" ht="12" customHeight="1">
      <c r="A96" s="23"/>
      <c r="B96" s="23"/>
      <c r="C96" s="6"/>
      <c r="D96" s="13"/>
      <c r="E96" s="13"/>
      <c r="F96" s="13"/>
      <c r="G96" s="13"/>
      <c r="H96" s="13"/>
      <c r="I96" s="13"/>
      <c r="J96" s="13"/>
      <c r="K96" s="13"/>
      <c r="L96" s="13"/>
      <c r="M96" s="13"/>
      <c r="N96" s="13"/>
      <c r="O96" s="13"/>
      <c r="P96" s="13"/>
      <c r="Q96" s="13"/>
      <c r="R96" s="13"/>
      <c r="S96" s="13"/>
      <c r="T96" s="13"/>
      <c r="U96" s="13"/>
      <c r="V96" s="13"/>
      <c r="W96" s="13"/>
      <c r="X96" s="13"/>
      <c r="Y96" s="13"/>
      <c r="Z96" s="13"/>
      <c r="AA96" s="24"/>
      <c r="AB96" s="24"/>
      <c r="AC96" s="24"/>
      <c r="AD96" s="24"/>
      <c r="AE96" s="24"/>
      <c r="AF96" s="24"/>
      <c r="AG96" s="24"/>
      <c r="AH96" s="24"/>
      <c r="AI96" s="24"/>
      <c r="AJ96" s="24"/>
      <c r="AK96" s="24"/>
      <c r="AL96" s="12"/>
      <c r="AM96" s="12"/>
      <c r="AN96" s="12"/>
      <c r="AO96" s="12"/>
      <c r="AP96" s="12"/>
      <c r="AQ96" s="12"/>
      <c r="AR96" s="12"/>
      <c r="AS96" s="12"/>
      <c r="AT96" s="12"/>
      <c r="AU96" s="12"/>
      <c r="AV96" s="12"/>
      <c r="AW96" s="12"/>
      <c r="AX96" s="12"/>
    </row>
    <row r="97" spans="1:50" ht="12"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24"/>
      <c r="AB97" s="24"/>
      <c r="AC97" s="24"/>
      <c r="AD97" s="24"/>
      <c r="AE97" s="24"/>
      <c r="AF97" s="24"/>
      <c r="AG97" s="24"/>
      <c r="AH97" s="24"/>
      <c r="AI97" s="24"/>
      <c r="AJ97" s="24"/>
      <c r="AK97" s="24"/>
      <c r="AL97" s="12"/>
      <c r="AM97" s="12"/>
      <c r="AN97" s="12"/>
      <c r="AO97" s="12"/>
      <c r="AP97" s="12"/>
      <c r="AQ97" s="12"/>
      <c r="AR97" s="12"/>
      <c r="AS97" s="12"/>
      <c r="AT97" s="12"/>
      <c r="AU97" s="12"/>
      <c r="AV97" s="12"/>
      <c r="AW97" s="12"/>
      <c r="AX97" s="12"/>
    </row>
    <row r="98" spans="1:50" ht="12"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24"/>
      <c r="AB98" s="24"/>
      <c r="AC98" s="24"/>
      <c r="AD98" s="24"/>
      <c r="AE98" s="24"/>
      <c r="AF98" s="24"/>
      <c r="AG98" s="24"/>
      <c r="AH98" s="24"/>
      <c r="AI98" s="24"/>
      <c r="AJ98" s="24"/>
      <c r="AK98" s="24"/>
      <c r="AL98" s="12"/>
      <c r="AM98" s="12"/>
      <c r="AN98" s="12"/>
      <c r="AO98" s="12"/>
      <c r="AP98" s="12"/>
      <c r="AQ98" s="12"/>
      <c r="AR98" s="12"/>
      <c r="AS98" s="12"/>
      <c r="AT98" s="12"/>
      <c r="AU98" s="12"/>
      <c r="AV98" s="12"/>
      <c r="AW98" s="12"/>
      <c r="AX98" s="12"/>
    </row>
    <row r="99" spans="1:50" ht="12"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2"/>
      <c r="AC99" s="12"/>
      <c r="AD99" s="12"/>
      <c r="AE99" s="12"/>
      <c r="AF99" s="12"/>
      <c r="AG99" s="12"/>
      <c r="AH99" s="12"/>
      <c r="AI99" s="12"/>
      <c r="AJ99" s="12"/>
      <c r="AK99" s="12"/>
      <c r="AL99" s="12"/>
      <c r="AM99" s="12"/>
      <c r="AN99" s="12"/>
      <c r="AO99" s="12"/>
      <c r="AP99" s="12"/>
      <c r="AQ99" s="12"/>
      <c r="AR99" s="12"/>
      <c r="AS99" s="12"/>
      <c r="AT99" s="12"/>
      <c r="AU99" s="12"/>
      <c r="AV99" s="12"/>
      <c r="AW99" s="12"/>
      <c r="AX99" s="12"/>
    </row>
    <row r="100" spans="1:50" ht="12" customHeight="1">
      <c r="Y100" s="12"/>
      <c r="Z100" s="12"/>
      <c r="AA100" s="13"/>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row>
    <row r="101" spans="1:50" ht="12"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2"/>
      <c r="Z101" s="12"/>
      <c r="AA101" s="13"/>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row>
    <row r="102" spans="1:50" ht="12" customHeight="1">
      <c r="Y102" s="12"/>
      <c r="Z102" s="12"/>
      <c r="AA102" s="13"/>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row>
    <row r="103" spans="1:50" ht="12" customHeight="1">
      <c r="Y103" s="12"/>
      <c r="Z103" s="12"/>
      <c r="AA103" s="13"/>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row>
    <row r="104" spans="1:50" ht="12" customHeight="1">
      <c r="Y104" s="12"/>
      <c r="Z104" s="12"/>
      <c r="AA104" s="13"/>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row>
    <row r="105" spans="1:50" ht="12" customHeight="1">
      <c r="Y105" s="12"/>
      <c r="Z105" s="12"/>
      <c r="AA105" s="13"/>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row>
    <row r="106" spans="1:50" ht="12" customHeight="1">
      <c r="Y106" s="12"/>
      <c r="Z106" s="12"/>
      <c r="AA106" s="13"/>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row>
    <row r="107" spans="1:50" ht="12" customHeight="1">
      <c r="Y107" s="12"/>
      <c r="Z107" s="12"/>
      <c r="AA107" s="13"/>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row>
    <row r="108" spans="1:50" ht="12" customHeight="1">
      <c r="Y108" s="12"/>
      <c r="Z108" s="12"/>
      <c r="AA108" s="13"/>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row>
    <row r="109" spans="1:50" ht="12" customHeight="1">
      <c r="Y109" s="12"/>
      <c r="Z109" s="12"/>
      <c r="AA109" s="13"/>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row>
    <row r="110" spans="1:50" ht="12" customHeight="1">
      <c r="Y110" s="12"/>
      <c r="Z110" s="12"/>
      <c r="AA110" s="13"/>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row>
    <row r="111" spans="1:50" ht="12" customHeight="1">
      <c r="Y111" s="12"/>
      <c r="Z111" s="12"/>
      <c r="AA111" s="13"/>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row>
    <row r="112" spans="1:50" ht="12" customHeight="1">
      <c r="Y112" s="12"/>
      <c r="Z112" s="12"/>
      <c r="AA112" s="13"/>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row>
    <row r="113" spans="1:50" ht="12" customHeight="1">
      <c r="Y113" s="12"/>
      <c r="Z113" s="12"/>
      <c r="AA113" s="13"/>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row>
    <row r="114" spans="1:50" ht="12" customHeight="1">
      <c r="Y114" s="12"/>
      <c r="Z114" s="12"/>
      <c r="AA114" s="13"/>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row>
    <row r="115" spans="1:50" ht="12" customHeight="1">
      <c r="Y115" s="12"/>
      <c r="Z115" s="12"/>
      <c r="AA115" s="13"/>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row>
    <row r="116" spans="1:50" ht="12" customHeight="1">
      <c r="Y116" s="12"/>
      <c r="Z116" s="12"/>
      <c r="AA116" s="13"/>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row>
    <row r="117" spans="1:50" ht="12" customHeight="1">
      <c r="Y117" s="12"/>
      <c r="Z117" s="12"/>
      <c r="AA117" s="13"/>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row>
    <row r="118" spans="1:50" ht="12"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12"/>
      <c r="Z118" s="12"/>
      <c r="AA118" s="13"/>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row>
    <row r="119" spans="1:50" ht="12"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12"/>
      <c r="Z119" s="12"/>
      <c r="AA119" s="13"/>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row>
    <row r="120" spans="1:50" ht="12"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12"/>
      <c r="Z120" s="12"/>
      <c r="AA120" s="13"/>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row>
    <row r="121" spans="1:50" ht="12"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12"/>
      <c r="Z121" s="12"/>
      <c r="AA121" s="13"/>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row>
    <row r="122" spans="1:50" ht="12"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12"/>
      <c r="Z122" s="12"/>
      <c r="AA122" s="13"/>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row>
    <row r="123" spans="1:50" ht="12"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12"/>
      <c r="Z123" s="12"/>
      <c r="AA123" s="13"/>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row>
    <row r="124" spans="1:50" ht="12"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12"/>
      <c r="Z124" s="12"/>
      <c r="AA124" s="13"/>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row>
    <row r="125" spans="1:50" ht="12"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12"/>
      <c r="Z125" s="12"/>
      <c r="AA125" s="13"/>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row>
    <row r="126" spans="1:50" ht="12"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12"/>
      <c r="Z126" s="12"/>
      <c r="AA126" s="13"/>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row>
    <row r="127" spans="1:50" ht="12"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12"/>
      <c r="Z127" s="12"/>
      <c r="AA127" s="13"/>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row>
    <row r="128" spans="1:50" ht="12"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12"/>
      <c r="Z128" s="12"/>
      <c r="AA128" s="13"/>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row>
    <row r="129" spans="1:50" ht="12"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12"/>
      <c r="Z129" s="12"/>
      <c r="AA129" s="13"/>
      <c r="AB129" s="12"/>
      <c r="AC129" s="12"/>
      <c r="AD129" s="12"/>
      <c r="AE129" s="12"/>
      <c r="AF129" s="12"/>
      <c r="AG129" s="12"/>
      <c r="AH129" s="12"/>
      <c r="AI129" s="12"/>
      <c r="AJ129" s="12"/>
      <c r="AK129" s="12"/>
    </row>
    <row r="130" spans="1:50" ht="12"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12"/>
      <c r="Z130" s="12"/>
      <c r="AA130" s="13"/>
      <c r="AB130" s="12"/>
      <c r="AC130" s="12"/>
      <c r="AD130" s="12"/>
      <c r="AE130" s="12"/>
      <c r="AF130" s="12"/>
      <c r="AG130" s="12"/>
      <c r="AH130" s="12"/>
      <c r="AI130" s="12"/>
      <c r="AJ130" s="12"/>
      <c r="AK130" s="12"/>
    </row>
    <row r="131" spans="1:50" ht="12"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12"/>
      <c r="Z131" s="12"/>
      <c r="AA131" s="13"/>
      <c r="AB131" s="12"/>
      <c r="AC131" s="12"/>
      <c r="AD131" s="12"/>
      <c r="AE131" s="12"/>
      <c r="AF131" s="12"/>
      <c r="AG131" s="12"/>
      <c r="AH131" s="12"/>
      <c r="AI131" s="12"/>
      <c r="AJ131" s="12"/>
      <c r="AK131" s="12"/>
    </row>
    <row r="135" spans="1:50" ht="12" customHeight="1">
      <c r="AL135" s="12"/>
      <c r="AM135" s="12"/>
      <c r="AN135" s="12"/>
      <c r="AO135" s="12"/>
      <c r="AP135" s="12"/>
      <c r="AQ135" s="12"/>
      <c r="AR135" s="12"/>
      <c r="AS135" s="12"/>
      <c r="AT135" s="12"/>
      <c r="AU135" s="12"/>
      <c r="AV135" s="12"/>
      <c r="AW135" s="12"/>
      <c r="AX135" s="12"/>
    </row>
    <row r="136" spans="1:50" ht="12" customHeight="1">
      <c r="AL136" s="12"/>
      <c r="AM136" s="12"/>
      <c r="AN136" s="12"/>
      <c r="AO136" s="12"/>
      <c r="AP136" s="12"/>
      <c r="AQ136" s="12"/>
      <c r="AR136" s="12"/>
      <c r="AS136" s="12"/>
      <c r="AT136" s="12"/>
      <c r="AU136" s="12"/>
      <c r="AV136" s="12"/>
      <c r="AW136" s="12"/>
      <c r="AX136" s="12"/>
    </row>
    <row r="137" spans="1:50" ht="12" customHeight="1">
      <c r="AL137" s="12"/>
      <c r="AM137" s="12"/>
      <c r="AN137" s="12"/>
      <c r="AO137" s="12"/>
      <c r="AP137" s="12"/>
      <c r="AQ137" s="12"/>
      <c r="AR137" s="12"/>
      <c r="AS137" s="12"/>
      <c r="AT137" s="12"/>
      <c r="AU137" s="12"/>
      <c r="AV137" s="12"/>
      <c r="AW137" s="12"/>
      <c r="AX137" s="12"/>
    </row>
    <row r="138" spans="1:50" ht="12" customHeight="1">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row>
    <row r="139" spans="1:50" ht="12" customHeight="1">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row>
    <row r="140" spans="1:50" ht="12" customHeight="1">
      <c r="AA140" s="12"/>
      <c r="AB140" s="12"/>
      <c r="AC140" s="12"/>
      <c r="AD140" s="12"/>
      <c r="AE140" s="12"/>
      <c r="AF140" s="12"/>
      <c r="AG140" s="12"/>
      <c r="AH140" s="12"/>
      <c r="AI140" s="12"/>
      <c r="AJ140" s="12"/>
      <c r="AK140" s="12"/>
    </row>
    <row r="141" spans="1:50" ht="12" customHeight="1">
      <c r="A141" s="69"/>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AA141" s="12"/>
      <c r="AB141" s="12"/>
      <c r="AC141" s="12"/>
      <c r="AD141" s="12"/>
      <c r="AE141" s="12"/>
      <c r="AF141" s="12"/>
      <c r="AG141" s="12"/>
      <c r="AH141" s="12"/>
      <c r="AI141" s="12"/>
      <c r="AJ141" s="12"/>
      <c r="AK141" s="12"/>
    </row>
    <row r="142" spans="1:50" ht="12" customHeight="1">
      <c r="A142" s="69"/>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AA142" s="12"/>
      <c r="AB142" s="12"/>
      <c r="AC142" s="12"/>
      <c r="AD142" s="12"/>
      <c r="AE142" s="12"/>
      <c r="AF142" s="12"/>
      <c r="AG142" s="12"/>
      <c r="AH142" s="12"/>
      <c r="AI142" s="12"/>
      <c r="AJ142" s="12"/>
      <c r="AK142" s="12"/>
    </row>
    <row r="143" spans="1:50" ht="12" customHeight="1">
      <c r="A143" s="69"/>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50" ht="12" customHeight="1">
      <c r="A144" s="69"/>
      <c r="B144" s="12"/>
      <c r="C144" s="12"/>
      <c r="D144" s="12"/>
      <c r="E144" s="12"/>
      <c r="F144" s="12"/>
      <c r="G144" s="12"/>
      <c r="H144" s="12"/>
      <c r="I144" s="12"/>
      <c r="J144" s="12"/>
      <c r="K144" s="12"/>
      <c r="L144" s="12"/>
      <c r="M144" s="12"/>
      <c r="N144" s="12"/>
      <c r="O144" s="12"/>
      <c r="P144" s="12"/>
      <c r="Q144" s="12"/>
      <c r="R144" s="12"/>
      <c r="S144" s="12"/>
      <c r="T144" s="12"/>
      <c r="U144" s="12"/>
      <c r="V144" s="12"/>
      <c r="W144" s="12"/>
      <c r="X144" s="12"/>
    </row>
    <row r="145" spans="1:50" ht="12" customHeight="1">
      <c r="A145" s="69"/>
      <c r="B145" s="12"/>
      <c r="C145" s="12"/>
      <c r="D145" s="12"/>
      <c r="E145" s="12"/>
      <c r="F145" s="12"/>
      <c r="G145" s="12"/>
      <c r="H145" s="12"/>
      <c r="I145" s="12"/>
      <c r="J145" s="12"/>
      <c r="K145" s="12"/>
      <c r="L145" s="12"/>
      <c r="M145" s="12"/>
      <c r="N145" s="12"/>
      <c r="O145" s="12"/>
      <c r="P145" s="12"/>
      <c r="Q145" s="12"/>
      <c r="R145" s="12"/>
      <c r="S145" s="12"/>
      <c r="T145" s="12"/>
      <c r="U145" s="12"/>
      <c r="V145" s="12"/>
      <c r="W145" s="12"/>
      <c r="X145" s="12"/>
    </row>
    <row r="146" spans="1:50" ht="12" customHeight="1">
      <c r="A146" s="69"/>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AL146" s="12"/>
      <c r="AM146" s="12"/>
      <c r="AN146" s="12"/>
      <c r="AO146" s="12"/>
      <c r="AP146" s="12"/>
      <c r="AQ146" s="12"/>
      <c r="AR146" s="12"/>
      <c r="AS146" s="12"/>
      <c r="AT146" s="12"/>
      <c r="AU146" s="12"/>
      <c r="AV146" s="12"/>
      <c r="AW146" s="12"/>
      <c r="AX146" s="12"/>
    </row>
    <row r="147" spans="1:50" ht="12" customHeight="1">
      <c r="A147" s="69"/>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AL147" s="12"/>
      <c r="AM147" s="12"/>
      <c r="AN147" s="12"/>
      <c r="AO147" s="12"/>
      <c r="AP147" s="12"/>
      <c r="AQ147" s="12"/>
      <c r="AR147" s="12"/>
      <c r="AS147" s="12"/>
      <c r="AT147" s="12"/>
      <c r="AU147" s="12"/>
      <c r="AV147" s="12"/>
      <c r="AW147" s="12"/>
      <c r="AX147" s="12"/>
    </row>
    <row r="148" spans="1:50" ht="12" customHeight="1">
      <c r="A148" s="69"/>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AL148" s="12"/>
      <c r="AM148" s="12"/>
      <c r="AN148" s="12"/>
      <c r="AO148" s="12"/>
      <c r="AP148" s="12"/>
      <c r="AQ148" s="12"/>
      <c r="AR148" s="12"/>
      <c r="AS148" s="12"/>
      <c r="AT148" s="12"/>
      <c r="AU148" s="12"/>
      <c r="AV148" s="12"/>
      <c r="AW148" s="12"/>
      <c r="AX148" s="12"/>
    </row>
    <row r="149" spans="1:50" ht="12" customHeight="1">
      <c r="A149" s="24"/>
      <c r="B149" s="24"/>
      <c r="C149" s="37"/>
      <c r="D149" s="12"/>
      <c r="E149" s="12"/>
      <c r="F149" s="12"/>
      <c r="G149" s="12"/>
      <c r="H149" s="12"/>
      <c r="I149" s="12"/>
      <c r="J149" s="12"/>
      <c r="K149" s="12"/>
      <c r="L149" s="12"/>
      <c r="M149" s="12"/>
      <c r="N149" s="12"/>
      <c r="O149" s="12"/>
      <c r="P149" s="12"/>
      <c r="Q149" s="12"/>
      <c r="R149" s="12"/>
      <c r="S149" s="12"/>
      <c r="T149" s="12"/>
      <c r="U149" s="12"/>
      <c r="V149" s="12"/>
      <c r="W149" s="12"/>
      <c r="X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row>
    <row r="150" spans="1:50" ht="12" customHeight="1">
      <c r="A150" s="69"/>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AA150" s="12"/>
      <c r="AB150" s="12"/>
      <c r="AC150" s="12"/>
      <c r="AD150" s="12"/>
      <c r="AE150" s="12"/>
      <c r="AF150" s="12"/>
      <c r="AG150" s="12"/>
      <c r="AH150" s="12"/>
      <c r="AI150" s="12"/>
      <c r="AJ150" s="12"/>
      <c r="AK150" s="12"/>
    </row>
    <row r="151" spans="1:50" ht="12" customHeight="1">
      <c r="A151" s="69"/>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AA151" s="12"/>
      <c r="AB151" s="12"/>
      <c r="AC151" s="12"/>
      <c r="AD151" s="12"/>
      <c r="AE151" s="12"/>
      <c r="AF151" s="12"/>
      <c r="AG151" s="12"/>
      <c r="AH151" s="12"/>
      <c r="AI151" s="12"/>
      <c r="AJ151" s="12"/>
      <c r="AK151" s="12"/>
    </row>
    <row r="152" spans="1:50" ht="12" customHeight="1">
      <c r="A152" s="69"/>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AA152" s="12"/>
      <c r="AB152" s="12"/>
      <c r="AC152" s="12"/>
      <c r="AD152" s="12"/>
      <c r="AE152" s="12"/>
      <c r="AF152" s="12"/>
      <c r="AG152" s="12"/>
      <c r="AH152" s="12"/>
      <c r="AI152" s="12"/>
      <c r="AJ152" s="12"/>
      <c r="AK152" s="12"/>
    </row>
    <row r="153" spans="1:50" ht="12" customHeight="1">
      <c r="A153" s="69"/>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50" ht="12" customHeight="1">
      <c r="A154" s="69"/>
      <c r="B154" s="12"/>
      <c r="C154" s="12"/>
      <c r="D154" s="12"/>
      <c r="E154" s="12"/>
      <c r="F154" s="12"/>
      <c r="G154" s="12"/>
      <c r="H154" s="12"/>
      <c r="I154" s="12"/>
      <c r="J154" s="12"/>
      <c r="K154" s="12"/>
      <c r="L154" s="12"/>
      <c r="M154" s="12"/>
      <c r="N154" s="12"/>
      <c r="O154" s="12"/>
      <c r="P154" s="12"/>
      <c r="Q154" s="12"/>
      <c r="R154" s="12"/>
      <c r="S154" s="12"/>
      <c r="T154" s="12"/>
      <c r="U154" s="12"/>
      <c r="V154" s="12"/>
      <c r="W154" s="12"/>
      <c r="X154" s="12"/>
    </row>
    <row r="155" spans="1:50" ht="12"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row>
    <row r="156" spans="1:50" ht="12" customHeight="1">
      <c r="A156" s="24"/>
      <c r="B156" s="24"/>
      <c r="C156" s="37"/>
      <c r="D156" s="12"/>
      <c r="E156" s="12"/>
      <c r="F156" s="12"/>
      <c r="G156" s="12"/>
      <c r="H156" s="12"/>
      <c r="I156" s="12"/>
      <c r="J156" s="12"/>
      <c r="K156" s="12"/>
      <c r="L156" s="12"/>
      <c r="M156" s="12"/>
      <c r="N156" s="12"/>
      <c r="O156" s="12"/>
      <c r="P156" s="12"/>
      <c r="Q156" s="12"/>
      <c r="R156" s="12"/>
      <c r="S156" s="12"/>
      <c r="T156" s="12"/>
      <c r="U156" s="12"/>
      <c r="V156" s="12"/>
      <c r="W156" s="12"/>
      <c r="X156" s="12"/>
    </row>
    <row r="157" spans="1:50" ht="12" customHeight="1">
      <c r="A157" s="69"/>
      <c r="B157" s="12"/>
      <c r="C157" s="12"/>
      <c r="D157" s="12"/>
      <c r="E157" s="12"/>
      <c r="F157" s="12"/>
      <c r="G157" s="12"/>
      <c r="H157" s="12"/>
      <c r="I157" s="12"/>
      <c r="J157" s="12"/>
      <c r="K157" s="12"/>
      <c r="L157" s="12"/>
      <c r="M157" s="12"/>
      <c r="N157" s="12"/>
      <c r="O157" s="12"/>
      <c r="P157" s="12"/>
      <c r="Q157" s="12"/>
      <c r="R157" s="12"/>
      <c r="S157" s="12"/>
      <c r="T157" s="12"/>
      <c r="U157" s="12"/>
      <c r="V157" s="12"/>
      <c r="W157" s="12"/>
      <c r="X157" s="12"/>
    </row>
    <row r="158" spans="1:50" ht="12" customHeight="1">
      <c r="A158" s="69"/>
      <c r="B158" s="12"/>
      <c r="C158" s="12"/>
      <c r="D158" s="12"/>
      <c r="E158" s="12"/>
      <c r="F158" s="12"/>
      <c r="G158" s="12"/>
      <c r="H158" s="12"/>
      <c r="I158" s="12"/>
      <c r="J158" s="12"/>
      <c r="K158" s="12"/>
      <c r="L158" s="12"/>
      <c r="M158" s="12"/>
      <c r="N158" s="12"/>
      <c r="O158" s="12"/>
      <c r="P158" s="12"/>
      <c r="Q158" s="12"/>
      <c r="R158" s="12"/>
      <c r="S158" s="12"/>
      <c r="T158" s="12"/>
      <c r="U158" s="12"/>
      <c r="V158" s="12"/>
      <c r="W158" s="12"/>
      <c r="X158" s="12"/>
    </row>
    <row r="159" spans="1:50" ht="12" customHeight="1">
      <c r="A159" s="69"/>
      <c r="B159" s="12"/>
      <c r="C159" s="12"/>
      <c r="D159" s="12"/>
      <c r="E159" s="12"/>
      <c r="F159" s="12"/>
      <c r="G159" s="12"/>
      <c r="H159" s="12"/>
      <c r="I159" s="12"/>
      <c r="J159" s="12"/>
      <c r="K159" s="12"/>
      <c r="L159" s="12"/>
      <c r="M159" s="12"/>
      <c r="N159" s="12"/>
      <c r="O159" s="12"/>
      <c r="P159" s="12"/>
      <c r="Q159" s="12"/>
      <c r="R159" s="12"/>
      <c r="S159" s="12"/>
      <c r="T159" s="12"/>
      <c r="U159" s="12"/>
      <c r="V159" s="12"/>
      <c r="W159" s="12"/>
      <c r="X159" s="12"/>
    </row>
    <row r="160" spans="1:50" ht="12" customHeight="1">
      <c r="A160" s="69"/>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ht="12" customHeight="1">
      <c r="A161" s="24"/>
      <c r="B161" s="24"/>
      <c r="C161" s="37"/>
      <c r="D161" s="12"/>
      <c r="E161" s="12"/>
      <c r="F161" s="12"/>
      <c r="G161" s="12"/>
      <c r="H161" s="12"/>
      <c r="I161" s="12"/>
      <c r="J161" s="12"/>
      <c r="K161" s="12"/>
      <c r="L161" s="12"/>
      <c r="M161" s="12"/>
      <c r="N161" s="12"/>
      <c r="O161" s="12"/>
      <c r="P161" s="12"/>
      <c r="Q161" s="12"/>
      <c r="R161" s="12"/>
      <c r="S161" s="12"/>
      <c r="T161" s="12"/>
      <c r="U161" s="12"/>
      <c r="V161" s="12"/>
      <c r="W161" s="12"/>
      <c r="X161" s="12"/>
    </row>
    <row r="162" spans="1:24" ht="12" customHeight="1">
      <c r="A162" s="69"/>
      <c r="B162" s="12"/>
      <c r="C162" s="12"/>
      <c r="D162" s="12"/>
      <c r="E162" s="12"/>
      <c r="F162" s="12"/>
      <c r="G162" s="12"/>
      <c r="H162" s="12"/>
      <c r="I162" s="12"/>
      <c r="J162" s="12"/>
      <c r="K162" s="12"/>
      <c r="L162" s="12"/>
      <c r="M162" s="12"/>
      <c r="N162" s="12"/>
      <c r="O162" s="12"/>
      <c r="P162" s="12"/>
      <c r="Q162" s="12"/>
      <c r="R162" s="12"/>
      <c r="S162" s="12"/>
      <c r="T162" s="12"/>
      <c r="U162" s="12"/>
      <c r="V162" s="12"/>
      <c r="W162" s="12"/>
      <c r="X162" s="12"/>
    </row>
    <row r="163" spans="1:24" ht="12" customHeight="1">
      <c r="A163" s="69"/>
      <c r="B163" s="12"/>
      <c r="C163" s="12"/>
      <c r="D163" s="12"/>
      <c r="E163" s="12"/>
      <c r="F163" s="12"/>
      <c r="G163" s="12"/>
      <c r="H163" s="12"/>
      <c r="I163" s="12"/>
      <c r="J163" s="12"/>
      <c r="K163" s="12"/>
      <c r="L163" s="12"/>
      <c r="M163" s="12"/>
      <c r="N163" s="12"/>
      <c r="O163" s="12"/>
      <c r="P163" s="12"/>
      <c r="Q163" s="12"/>
      <c r="R163" s="12"/>
      <c r="S163" s="12"/>
      <c r="T163" s="12"/>
      <c r="U163" s="12"/>
      <c r="V163" s="12"/>
      <c r="W163" s="12"/>
      <c r="X163" s="12"/>
    </row>
    <row r="164" spans="1:24" ht="12" customHeight="1">
      <c r="A164" s="69"/>
      <c r="B164" s="12"/>
      <c r="C164" s="12"/>
      <c r="D164" s="12"/>
      <c r="E164" s="12"/>
      <c r="F164" s="12"/>
      <c r="G164" s="12"/>
      <c r="H164" s="12"/>
      <c r="I164" s="12"/>
      <c r="J164" s="12"/>
      <c r="K164" s="12"/>
      <c r="L164" s="12"/>
      <c r="M164" s="12"/>
      <c r="N164" s="12"/>
      <c r="O164" s="12"/>
      <c r="P164" s="12"/>
      <c r="Q164" s="12"/>
      <c r="R164" s="12"/>
      <c r="S164" s="12"/>
      <c r="T164" s="12"/>
      <c r="U164" s="12"/>
      <c r="V164" s="12"/>
      <c r="W164" s="12"/>
      <c r="X164" s="12"/>
    </row>
    <row r="165" spans="1:24" ht="12"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row>
    <row r="166" spans="1:24" ht="12" customHeight="1">
      <c r="U166" s="12"/>
      <c r="V166" s="12"/>
      <c r="W166" s="12"/>
      <c r="X166" s="12"/>
    </row>
    <row r="167" spans="1:24" ht="12" customHeight="1">
      <c r="U167" s="12"/>
      <c r="V167" s="12"/>
      <c r="W167" s="12"/>
      <c r="X167" s="12"/>
    </row>
    <row r="168" spans="1:24" ht="12" customHeight="1">
      <c r="U168" s="12"/>
      <c r="V168" s="12"/>
      <c r="W168" s="12"/>
      <c r="X168" s="12"/>
    </row>
    <row r="169" spans="1:24" ht="12" customHeight="1">
      <c r="U169" s="12"/>
      <c r="V169" s="12"/>
      <c r="W169" s="12"/>
      <c r="X169" s="12"/>
    </row>
    <row r="170" spans="1:24" ht="12" customHeight="1">
      <c r="U170" s="12"/>
      <c r="V170" s="12"/>
      <c r="W170" s="12"/>
      <c r="X170" s="12"/>
    </row>
    <row r="171" spans="1:24" ht="12" customHeight="1">
      <c r="U171" s="12"/>
      <c r="V171" s="12"/>
      <c r="W171" s="12"/>
      <c r="X171" s="12"/>
    </row>
    <row r="172" spans="1:24" ht="12"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row>
    <row r="173" spans="1:24" ht="12"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row>
    <row r="174" spans="1:24" ht="12"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row>
    <row r="175" spans="1:24" ht="12"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row>
  </sheetData>
  <sheetProtection sheet="1" objects="1" scenarios="1" selectLockedCells="1"/>
  <mergeCells count="80">
    <mergeCell ref="A57:X58"/>
    <mergeCell ref="T51:AX51"/>
    <mergeCell ref="A53:B53"/>
    <mergeCell ref="N46:X46"/>
    <mergeCell ref="AA46:AK46"/>
    <mergeCell ref="AN46:AX46"/>
    <mergeCell ref="N48:X48"/>
    <mergeCell ref="AA48:AK48"/>
    <mergeCell ref="AN48:AX48"/>
    <mergeCell ref="N44:X44"/>
    <mergeCell ref="AA44:AK44"/>
    <mergeCell ref="AN44:AX44"/>
    <mergeCell ref="A45:C45"/>
    <mergeCell ref="D45:F45"/>
    <mergeCell ref="N45:X45"/>
    <mergeCell ref="AA45:AK45"/>
    <mergeCell ref="AN45:AX45"/>
    <mergeCell ref="A43:K43"/>
    <mergeCell ref="N43:X43"/>
    <mergeCell ref="AA43:AK43"/>
    <mergeCell ref="AN43:AX43"/>
    <mergeCell ref="A42:K42"/>
    <mergeCell ref="N42:X42"/>
    <mergeCell ref="AA42:AK42"/>
    <mergeCell ref="AN42:AX42"/>
    <mergeCell ref="A41:K41"/>
    <mergeCell ref="N41:X41"/>
    <mergeCell ref="AA41:AK41"/>
    <mergeCell ref="AN41:AX41"/>
    <mergeCell ref="N39:X39"/>
    <mergeCell ref="AA39:AK39"/>
    <mergeCell ref="AN39:AX39"/>
    <mergeCell ref="N40:X40"/>
    <mergeCell ref="AA40:AK40"/>
    <mergeCell ref="AN40:AX40"/>
    <mergeCell ref="H32:X32"/>
    <mergeCell ref="H33:X33"/>
    <mergeCell ref="AI33:AM33"/>
    <mergeCell ref="AN33:AX33"/>
    <mergeCell ref="AL31:AM31"/>
    <mergeCell ref="AN30:AX30"/>
    <mergeCell ref="AL29:AM29"/>
    <mergeCell ref="AL30:AM30"/>
    <mergeCell ref="H31:X31"/>
    <mergeCell ref="AN31:AX31"/>
    <mergeCell ref="A5:C5"/>
    <mergeCell ref="AT5:AX5"/>
    <mergeCell ref="D5:Q5"/>
    <mergeCell ref="H7:X7"/>
    <mergeCell ref="H25:X25"/>
    <mergeCell ref="AI25:AX25"/>
    <mergeCell ref="H11:X11"/>
    <mergeCell ref="H15:X15"/>
    <mergeCell ref="H17:X17"/>
    <mergeCell ref="H13:X13"/>
    <mergeCell ref="AH7:AX7"/>
    <mergeCell ref="AH9:AX9"/>
    <mergeCell ref="H24:X24"/>
    <mergeCell ref="AI24:AX24"/>
    <mergeCell ref="K60:X60"/>
    <mergeCell ref="D2:AA3"/>
    <mergeCell ref="AD2:AX3"/>
    <mergeCell ref="AN26:AX26"/>
    <mergeCell ref="H27:X27"/>
    <mergeCell ref="AN27:AX27"/>
    <mergeCell ref="H9:X9"/>
    <mergeCell ref="H28:X28"/>
    <mergeCell ref="AN28:AX28"/>
    <mergeCell ref="AL26:AM26"/>
    <mergeCell ref="AL27:AM27"/>
    <mergeCell ref="AL28:AM28"/>
    <mergeCell ref="H26:X26"/>
    <mergeCell ref="H29:X29"/>
    <mergeCell ref="AN29:AX29"/>
    <mergeCell ref="H30:X30"/>
    <mergeCell ref="AK71:AW72"/>
    <mergeCell ref="AK73:AX73"/>
    <mergeCell ref="AK63:AV65"/>
    <mergeCell ref="AK66:AT66"/>
    <mergeCell ref="K77:X77"/>
  </mergeCells>
  <phoneticPr fontId="7" type="noConversion"/>
  <pageMargins left="0.78740157480314965" right="0.78740157480314965" top="0.31496062992125984" bottom="0.55118110236220474" header="0.19685039370078741" footer="0.23622047244094491"/>
  <pageSetup paperSize="9" orientation="portrait" r:id="rId1"/>
  <headerFooter differentFirst="1" alignWithMargins="0">
    <oddFooter>&amp;L&amp;8  ARC_FORMULAIRE_3911&amp;C&amp;8V 7 - 12.03.2021&amp;R&amp;8&amp;P sur &amp;N</oddFooter>
    <firstHeader>&amp;L&amp;G</firstHeader>
    <firstFooter>&amp;L&amp;G  &amp;7      ARC_FORMULAIRE_3911&amp;C&amp;8V 7 - 12.03.2021&amp;R&amp;8&amp;P/&amp;N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18" r:id="rId5" name="Drop Down 2">
              <controlPr defaultSize="0" autoLine="0" autoPict="0">
                <anchor moveWithCells="1">
                  <from>
                    <xdr:col>7</xdr:col>
                    <xdr:colOff>0</xdr:colOff>
                    <xdr:row>18</xdr:row>
                    <xdr:rowOff>142875</xdr:rowOff>
                  </from>
                  <to>
                    <xdr:col>33</xdr:col>
                    <xdr:colOff>9525</xdr:colOff>
                    <xdr:row>20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Table des matières</vt:lpstr>
      <vt:lpstr>F1.20</vt:lpstr>
      <vt:lpstr>Annexe 1</vt:lpstr>
      <vt:lpstr>Annexe 2</vt:lpstr>
      <vt:lpstr>Annexe 3</vt:lpstr>
      <vt:lpstr>Annexe 4</vt:lpstr>
      <vt:lpstr>Annexe suppl.</vt:lpstr>
      <vt:lpstr>'Annexe 1'!Zone_d_impression</vt:lpstr>
      <vt:lpstr>'Annexe 2'!Zone_d_impression</vt:lpstr>
      <vt:lpstr>'Annexe 3'!Zone_d_impression</vt:lpstr>
      <vt:lpstr>'Annexe 4'!Zone_d_impression</vt:lpstr>
      <vt:lpstr>'Annexe suppl.'!Zone_d_impression</vt:lpstr>
      <vt:lpstr>F1.20!Zone_d_impression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Bron</dc:creator>
  <cp:lastModifiedBy>Adde Fanny</cp:lastModifiedBy>
  <cp:lastPrinted>2021-03-12T08:57:36Z</cp:lastPrinted>
  <dcterms:created xsi:type="dcterms:W3CDTF">2010-03-09T14:51:01Z</dcterms:created>
  <dcterms:modified xsi:type="dcterms:W3CDTF">2021-03-12T10:05:20Z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953830</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VDS1</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4.0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29/12/2017</vt:lpwstr>
  </property>
  <property fmtid="{D5CDD505-2E9C-101B-9397-08002B2CF9AE}" pid="18" name="VERIFICATORNAME">
    <vt:lpwstr/>
  </property>
  <property fmtid="{D5CDD505-2E9C-101B-9397-08002B2CF9AE}" pid="19" name="VERIFICATIONDATE">
    <vt:lpwstr/>
  </property>
  <property fmtid="{D5CDD505-2E9C-101B-9397-08002B2CF9AE}" pid="20" name="REDACTORNAME">
    <vt:lpwstr/>
  </property>
  <property fmtid="{D5CDD505-2E9C-101B-9397-08002B2CF9AE}" pid="21" name="REDACTIONDATE">
    <vt:lpwstr/>
  </property>
  <property fmtid="{D5CDD505-2E9C-101B-9397-08002B2CF9AE}" pid="22" name="APPROBATORNAME">
    <vt:lpwstr/>
  </property>
  <property fmtid="{D5CDD505-2E9C-101B-9397-08002B2CF9AE}" pid="23" name="APPROBATIONDATE">
    <vt:lpwstr/>
  </property>
  <property fmtid="{D5CDD505-2E9C-101B-9397-08002B2CF9AE}" pid="24" name="IDFILE">
    <vt:lpwstr>1202205</vt:lpwstr>
  </property>
  <property fmtid="{D5CDD505-2E9C-101B-9397-08002B2CF9AE}" pid="25" name="CHECKSUM">
    <vt:lpwstr>2137</vt:lpwstr>
  </property>
  <property fmtid="{D5CDD505-2E9C-101B-9397-08002B2CF9AE}" pid="26" name="IDENTITIES">
    <vt:lpwstr/>
  </property>
  <property fmtid="{D5CDD505-2E9C-101B-9397-08002B2CF9AE}" pid="27" name="ENTITYNAME">
    <vt:lpwstr/>
  </property>
  <property fmtid="{D5CDD505-2E9C-101B-9397-08002B2CF9AE}" pid="28" name="Type">
    <vt:lpwstr>FORMULAIRE</vt:lpwstr>
  </property>
  <property fmtid="{D5CDD505-2E9C-101B-9397-08002B2CF9AE}" pid="29" name="Titre de la version">
    <vt:lpwstr>4. CONTRAT_POOL-MANDATAIRES-CHUV</vt:lpwstr>
  </property>
  <property fmtid="{D5CDD505-2E9C-101B-9397-08002B2CF9AE}" pid="30" name="Référence du document">
    <vt:lpwstr>ARC_FORMULAIRE_3911</vt:lpwstr>
  </property>
  <property fmtid="{D5CDD505-2E9C-101B-9397-08002B2CF9AE}" pid="31" name="Liste des services">
    <vt:lpwstr>ARC</vt:lpwstr>
  </property>
  <property fmtid="{D5CDD505-2E9C-101B-9397-08002B2CF9AE}" pid="32" name="Responsable de la version">
    <vt:lpwstr>Adde Fanny</vt:lpwstr>
  </property>
  <property fmtid="{D5CDD505-2E9C-101B-9397-08002B2CF9AE}" pid="33" name="VDOC_FREE_TYPE">
    <vt:lpwstr>FORMULAIRE</vt:lpwstr>
  </property>
  <property fmtid="{D5CDD505-2E9C-101B-9397-08002B2CF9AE}" pid="34" name="TITLE">
    <vt:lpwstr>4. CONTRAT_POOL-MANDATAIRES-CHUV</vt:lpwstr>
  </property>
  <property fmtid="{D5CDD505-2E9C-101B-9397-08002B2CF9AE}" pid="35" name="REFERENCE">
    <vt:lpwstr>ARC_FORMULAIRE_3911</vt:lpwstr>
  </property>
  <property fmtid="{D5CDD505-2E9C-101B-9397-08002B2CF9AE}" pid="36" name="VDOC_FREE_LISTE_DES_SERVICES">
    <vt:lpwstr>ARC</vt:lpwstr>
  </property>
  <property fmtid="{D5CDD505-2E9C-101B-9397-08002B2CF9AE}" pid="37" name="OFFICIAL">
    <vt:lpwstr>Adde Fanny</vt:lpwstr>
  </property>
</Properties>
</file>