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40" yWindow="105" windowWidth="28515" windowHeight="13860"/>
  </bookViews>
  <sheets>
    <sheet name="Exemple Glucose" sheetId="4" r:id="rId1"/>
  </sheets>
  <calcPr calcId="125725"/>
</workbook>
</file>

<file path=xl/calcChain.xml><?xml version="1.0" encoding="utf-8"?>
<calcChain xmlns="http://schemas.openxmlformats.org/spreadsheetml/2006/main">
  <c r="Q7" i="4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R8"/>
  <c r="R19" l="1"/>
  <c r="Q13"/>
  <c r="Q8" s="1"/>
  <c r="R39" s="1"/>
  <c r="R20"/>
  <c r="R16"/>
  <c r="Q12"/>
  <c r="C7"/>
  <c r="C12" s="1"/>
  <c r="R38" l="1"/>
  <c r="R36"/>
  <c r="R22"/>
  <c r="R32"/>
  <c r="R17"/>
  <c r="S17" s="1"/>
  <c r="R21"/>
  <c r="R25"/>
  <c r="R29"/>
  <c r="R37"/>
  <c r="V6"/>
  <c r="R33"/>
  <c r="AA6"/>
  <c r="R35"/>
  <c r="R18"/>
  <c r="R34"/>
  <c r="R31"/>
  <c r="R28"/>
  <c r="U6"/>
  <c r="R27"/>
  <c r="X6"/>
  <c r="R30"/>
  <c r="W6"/>
  <c r="R24"/>
  <c r="R15"/>
  <c r="R23"/>
  <c r="Y6"/>
  <c r="R26"/>
  <c r="Z6"/>
  <c r="C13"/>
  <c r="C8" s="1"/>
  <c r="D8"/>
  <c r="I6" l="1"/>
  <c r="S16"/>
  <c r="S15"/>
  <c r="D39"/>
  <c r="E39" s="1"/>
  <c r="D38"/>
  <c r="E38" s="1"/>
  <c r="E37"/>
  <c r="D37"/>
  <c r="D36"/>
  <c r="E36" s="1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M6"/>
  <c r="L6"/>
  <c r="K6"/>
  <c r="J6"/>
  <c r="H6"/>
  <c r="G6"/>
</calcChain>
</file>

<file path=xl/sharedStrings.xml><?xml version="1.0" encoding="utf-8"?>
<sst xmlns="http://schemas.openxmlformats.org/spreadsheetml/2006/main" count="56" uniqueCount="28">
  <si>
    <t>-3s</t>
  </si>
  <si>
    <t>-2s</t>
  </si>
  <si>
    <t>-1s</t>
  </si>
  <si>
    <t>+1s</t>
  </si>
  <si>
    <t>+2s</t>
  </si>
  <si>
    <t>+3s</t>
  </si>
  <si>
    <t>mmol/l</t>
  </si>
  <si>
    <t>Analyse</t>
  </si>
  <si>
    <t>Lot</t>
  </si>
  <si>
    <t>© 2016 Verein für medizinische Qualitätkontrolle, Universitätsspital Zürich, CH 8091 Zürich</t>
  </si>
  <si>
    <t>Contrôle de qualité interne</t>
  </si>
  <si>
    <t>Contrôle</t>
  </si>
  <si>
    <t>Déviation standard (1s)</t>
  </si>
  <si>
    <t>Valeur cible</t>
  </si>
  <si>
    <t>Tolérance Qualab</t>
  </si>
  <si>
    <t>Déviation standard fabricant:</t>
  </si>
  <si>
    <t>Tolérance fabricant</t>
  </si>
  <si>
    <t>Intervalle fabricant</t>
  </si>
  <si>
    <t>Date</t>
  </si>
  <si>
    <t>Valeur</t>
  </si>
  <si>
    <t>Signature</t>
  </si>
  <si>
    <t>Document original disponbible sur www.mqzh.ch</t>
  </si>
  <si>
    <t>info@mqzh.ch</t>
  </si>
  <si>
    <t>Remplir uniquement les cases jaunes</t>
  </si>
  <si>
    <t>Glucose</t>
  </si>
  <si>
    <t>Document traduit et modifié par Christophe Butticaz (CHUV, 2016).</t>
  </si>
  <si>
    <t>CBU</t>
  </si>
  <si>
    <t>Cible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</si>
</sst>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2" fontId="9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10" fillId="0" borderId="0" xfId="1" applyAlignment="1" applyProtection="1"/>
    <xf numFmtId="9" fontId="3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3" fillId="0" borderId="0" xfId="0" applyFont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4" fontId="3" fillId="3" borderId="9" xfId="0" applyNumberFormat="1" applyFont="1" applyFill="1" applyBorder="1" applyAlignment="1">
      <alignment horizontal="center"/>
    </xf>
    <xf numFmtId="0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scatterChart>
        <c:scatterStyle val="lineMarker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'Exemple Glucose'!$I$14:$I$39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'Exemple Glucose'!$J$14:$J$39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'Exemple Glucose'!$H$14:$H$39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'Exemple Glucose'!$G$14:$G$41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'Exemple Glucose'!$K$14:$K$39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'Exemple Glucose'!$L$14:$L$39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'Exemple Glucose'!$M$14:$M$39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'Exemple Glucose'!$E$15:$E$39</c:f>
              <c:numCache>
                <c:formatCode>General</c:formatCode>
                <c:ptCount val="25"/>
                <c:pt idx="0">
                  <c:v>1.5999999999999979</c:v>
                </c:pt>
                <c:pt idx="1">
                  <c:v>5.2000000000000011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'Exemple Glucose'!$F$15:$F$39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</c:ser>
        <c:axId val="67480192"/>
        <c:axId val="68945024"/>
      </c:scatterChart>
      <c:valAx>
        <c:axId val="67480192"/>
        <c:scaling>
          <c:orientation val="minMax"/>
          <c:max val="8"/>
          <c:min val="0"/>
        </c:scaling>
        <c:axPos val="t"/>
        <c:majorGridlines/>
        <c:numFmt formatCode="General" sourceLinked="1"/>
        <c:tickLblPos val="none"/>
        <c:crossAx val="68945024"/>
        <c:crossesAt val="0"/>
        <c:crossBetween val="midCat"/>
        <c:majorUnit val="1"/>
      </c:valAx>
      <c:valAx>
        <c:axId val="68945024"/>
        <c:scaling>
          <c:orientation val="maxMin"/>
        </c:scaling>
        <c:axPos val="l"/>
        <c:majorGridlines/>
        <c:numFmt formatCode="General" sourceLinked="1"/>
        <c:tickLblPos val="nextTo"/>
        <c:crossAx val="67480192"/>
        <c:crosses val="autoZero"/>
        <c:crossBetween val="midCat"/>
        <c:majorUnit val="1"/>
      </c:valAx>
    </c:plotArea>
    <c:plotVisOnly val="1"/>
    <c:dispBlanksAs val="gap"/>
  </c:chart>
  <c:printSettings>
    <c:headerFooter/>
    <c:pageMargins b="0.78740157499999996" l="0.7000000000000004" r="0.7000000000000004" t="0.78740157499999996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scatterChart>
        <c:scatterStyle val="lineMarker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'Exemple Glucose'!$I$14:$I$39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'Exemple Glucose'!$J$14:$J$39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'Exemple Glucose'!$H$14:$H$39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'Exemple Glucose'!$G$14:$G$41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'Exemple Glucose'!$K$14:$K$39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'Exemple Glucose'!$L$14:$L$39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'Exemple Glucose'!$M$14:$M$39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'Exemple Glucose'!$F$14:$F$39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'Exemple Glucose'!$S$15:$S$39</c:f>
              <c:numCache>
                <c:formatCode>General</c:formatCode>
                <c:ptCount val="25"/>
                <c:pt idx="0">
                  <c:v>6.5454545454545432</c:v>
                </c:pt>
                <c:pt idx="1">
                  <c:v>2.7272727272727284</c:v>
                </c:pt>
                <c:pt idx="2">
                  <c:v>2.3636363636363633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'Exemple Glucose'!$T$15:$T$39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</c:ser>
        <c:axId val="69273856"/>
        <c:axId val="69292800"/>
      </c:scatterChart>
      <c:valAx>
        <c:axId val="69273856"/>
        <c:scaling>
          <c:orientation val="minMax"/>
          <c:max val="8"/>
          <c:min val="0"/>
        </c:scaling>
        <c:axPos val="t"/>
        <c:majorGridlines/>
        <c:numFmt formatCode="General" sourceLinked="1"/>
        <c:tickLblPos val="none"/>
        <c:crossAx val="69292800"/>
        <c:crossesAt val="0"/>
        <c:crossBetween val="midCat"/>
        <c:majorUnit val="1"/>
      </c:valAx>
      <c:valAx>
        <c:axId val="69292800"/>
        <c:scaling>
          <c:orientation val="maxMin"/>
        </c:scaling>
        <c:axPos val="l"/>
        <c:majorGridlines/>
        <c:numFmt formatCode="General" sourceLinked="1"/>
        <c:tickLblPos val="nextTo"/>
        <c:crossAx val="69273856"/>
        <c:crosses val="autoZero"/>
        <c:crossBetween val="midCat"/>
        <c:majorUnit val="1"/>
      </c:valAx>
    </c:plotArea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52916</xdr:colOff>
      <xdr:row>6</xdr:row>
      <xdr:rowOff>67733</xdr:rowOff>
    </xdr:from>
    <xdr:to>
      <xdr:col>13</xdr:col>
      <xdr:colOff>288927</xdr:colOff>
      <xdr:row>39</xdr:row>
      <xdr:rowOff>39158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84667</xdr:colOff>
      <xdr:row>6</xdr:row>
      <xdr:rowOff>67733</xdr:rowOff>
    </xdr:from>
    <xdr:to>
      <xdr:col>27</xdr:col>
      <xdr:colOff>288926</xdr:colOff>
      <xdr:row>39</xdr:row>
      <xdr:rowOff>39158</xdr:rowOff>
    </xdr:to>
    <xdr:graphicFrame macro="">
      <xdr:nvGraphicFramePr>
        <xdr:cNvPr id="3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qzh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4"/>
  <sheetViews>
    <sheetView tabSelected="1" zoomScale="90" zoomScaleNormal="90" workbookViewId="0">
      <selection activeCell="T4" sqref="T4"/>
    </sheetView>
  </sheetViews>
  <sheetFormatPr baseColWidth="10" defaultRowHeight="15"/>
  <cols>
    <col min="1" max="1" width="9.7109375" customWidth="1"/>
    <col min="2" max="2" width="11.42578125" customWidth="1"/>
    <col min="3" max="4" width="9" customWidth="1"/>
    <col min="5" max="5" width="1.5703125" customWidth="1"/>
    <col min="6" max="6" width="8.5703125" customWidth="1"/>
    <col min="7" max="13" width="5.42578125" style="2" customWidth="1"/>
    <col min="14" max="14" width="5.28515625" style="2" customWidth="1"/>
    <col min="15" max="15" width="9.7109375" customWidth="1"/>
    <col min="16" max="16" width="11.42578125" customWidth="1"/>
    <col min="17" max="18" width="9" customWidth="1"/>
    <col min="19" max="19" width="1.5703125" customWidth="1"/>
    <col min="20" max="20" width="8.5703125" customWidth="1"/>
    <col min="21" max="27" width="5.42578125" style="2" customWidth="1"/>
    <col min="28" max="28" width="7.140625" customWidth="1"/>
  </cols>
  <sheetData>
    <row r="1" spans="1:28">
      <c r="A1" s="1" t="s">
        <v>10</v>
      </c>
      <c r="O1" s="1"/>
    </row>
    <row r="2" spans="1:28">
      <c r="A2" t="s">
        <v>23</v>
      </c>
    </row>
    <row r="4" spans="1:28" ht="18.75">
      <c r="A4" s="8" t="s">
        <v>7</v>
      </c>
      <c r="B4" s="22" t="s">
        <v>24</v>
      </c>
      <c r="C4" s="3" t="s">
        <v>8</v>
      </c>
      <c r="D4" s="24">
        <v>907398</v>
      </c>
      <c r="E4" s="2"/>
      <c r="O4" s="8" t="s">
        <v>7</v>
      </c>
      <c r="P4" s="22" t="s">
        <v>24</v>
      </c>
      <c r="Q4" s="3" t="s">
        <v>8</v>
      </c>
      <c r="R4" s="24">
        <v>907398</v>
      </c>
      <c r="S4" s="2"/>
    </row>
    <row r="5" spans="1:28" ht="15.75">
      <c r="A5" s="8" t="s">
        <v>11</v>
      </c>
      <c r="B5" s="23">
        <v>1</v>
      </c>
      <c r="C5" s="3" t="s">
        <v>8</v>
      </c>
      <c r="D5" s="24">
        <v>60101901</v>
      </c>
      <c r="E5" s="2"/>
      <c r="G5" s="11" t="s">
        <v>0</v>
      </c>
      <c r="H5" s="11" t="s">
        <v>1</v>
      </c>
      <c r="I5" s="11" t="s">
        <v>2</v>
      </c>
      <c r="J5" s="11" t="s">
        <v>27</v>
      </c>
      <c r="K5" s="11" t="s">
        <v>3</v>
      </c>
      <c r="L5" s="11" t="s">
        <v>4</v>
      </c>
      <c r="M5" s="11" t="s">
        <v>5</v>
      </c>
      <c r="N5" s="11"/>
      <c r="O5" s="8" t="s">
        <v>11</v>
      </c>
      <c r="P5" s="23">
        <v>2</v>
      </c>
      <c r="Q5" s="3" t="s">
        <v>8</v>
      </c>
      <c r="R5" s="24">
        <v>60101901</v>
      </c>
      <c r="S5" s="2"/>
      <c r="U5" s="11" t="s">
        <v>0</v>
      </c>
      <c r="V5" s="11" t="s">
        <v>1</v>
      </c>
      <c r="W5" s="11" t="s">
        <v>2</v>
      </c>
      <c r="X5" s="11" t="s">
        <v>27</v>
      </c>
      <c r="Y5" s="11" t="s">
        <v>3</v>
      </c>
      <c r="Z5" s="11" t="s">
        <v>4</v>
      </c>
      <c r="AA5" s="11" t="s">
        <v>5</v>
      </c>
    </row>
    <row r="6" spans="1:28">
      <c r="A6" s="2"/>
      <c r="B6" s="2"/>
      <c r="C6" s="2"/>
      <c r="D6" s="2"/>
      <c r="E6" s="2"/>
      <c r="G6" s="18">
        <f>$C$7-(3*$C$8)</f>
        <v>2.25</v>
      </c>
      <c r="H6" s="18">
        <f>$C$7-(2*$C$8)</f>
        <v>2.3333333333333335</v>
      </c>
      <c r="I6" s="18">
        <f>$C$7-(1*$C$8)</f>
        <v>2.4166666666666665</v>
      </c>
      <c r="J6" s="18">
        <f>$C$7-(0*$C$8)</f>
        <v>2.5</v>
      </c>
      <c r="K6" s="18">
        <f>$C$7+(1*$C$8)</f>
        <v>2.5833333333333335</v>
      </c>
      <c r="L6" s="18">
        <f>$C$7+(2*$C$8)</f>
        <v>2.6666666666666665</v>
      </c>
      <c r="M6" s="18">
        <f>$C$7+(3*$C$8)</f>
        <v>2.75</v>
      </c>
      <c r="N6" s="18"/>
      <c r="O6" s="19"/>
      <c r="P6" s="19"/>
      <c r="Q6" s="19"/>
      <c r="R6" s="19"/>
      <c r="S6" s="19"/>
      <c r="T6" s="19"/>
      <c r="U6" s="18">
        <f>$Q$7-(3*$Q$8)</f>
        <v>14.85</v>
      </c>
      <c r="V6" s="18">
        <f>$Q$7-(2*$Q$8)</f>
        <v>15.4</v>
      </c>
      <c r="W6" s="18">
        <f>$Q$7-(1*$Q$8)</f>
        <v>15.95</v>
      </c>
      <c r="X6" s="18">
        <f>$Q$7-(0*$Q$8)</f>
        <v>16.5</v>
      </c>
      <c r="Y6" s="18">
        <f>$Q$7+(1*$Q$8)</f>
        <v>17.05</v>
      </c>
      <c r="Z6" s="18">
        <f>$Q$7+(2*$Q$8)</f>
        <v>17.600000000000001</v>
      </c>
      <c r="AA6" s="18">
        <f>$Q$7+(3*$Q$8)</f>
        <v>18.149999999999999</v>
      </c>
    </row>
    <row r="7" spans="1:28">
      <c r="A7" s="8" t="s">
        <v>13</v>
      </c>
      <c r="B7" s="8"/>
      <c r="C7" s="20">
        <f>AVERAGE(C11:D11)</f>
        <v>2.5</v>
      </c>
      <c r="D7" s="8" t="s">
        <v>6</v>
      </c>
      <c r="E7" s="2"/>
      <c r="O7" s="8" t="s">
        <v>13</v>
      </c>
      <c r="P7" s="8"/>
      <c r="Q7" s="20">
        <f>AVERAGE(Q11:R11)</f>
        <v>16.5</v>
      </c>
      <c r="R7" s="8" t="s">
        <v>6</v>
      </c>
      <c r="S7" s="2"/>
    </row>
    <row r="8" spans="1:28">
      <c r="A8" s="8" t="s">
        <v>12</v>
      </c>
      <c r="B8" s="8"/>
      <c r="C8" s="21">
        <f>C13</f>
        <v>8.3333333333333329E-2</v>
      </c>
      <c r="D8" s="8" t="str">
        <f>D7</f>
        <v>mmol/l</v>
      </c>
      <c r="E8" s="2"/>
      <c r="F8" s="10"/>
      <c r="G8" s="9"/>
      <c r="H8" s="9"/>
      <c r="I8" s="9"/>
      <c r="J8" s="9"/>
      <c r="K8" s="9"/>
      <c r="L8" s="9"/>
      <c r="M8" s="9"/>
      <c r="N8" s="9"/>
      <c r="O8" s="8" t="s">
        <v>12</v>
      </c>
      <c r="P8" s="8"/>
      <c r="Q8" s="21">
        <f>Q13</f>
        <v>0.55000000000000004</v>
      </c>
      <c r="R8" s="8" t="str">
        <f>R7</f>
        <v>mmol/l</v>
      </c>
      <c r="S8" s="2"/>
      <c r="T8" s="10"/>
      <c r="U8" s="9"/>
      <c r="V8" s="9"/>
      <c r="W8" s="9"/>
      <c r="X8" s="9"/>
      <c r="Y8" s="9"/>
      <c r="Z8" s="9"/>
      <c r="AA8" s="9"/>
      <c r="AB8" s="10"/>
    </row>
    <row r="9" spans="1:28">
      <c r="A9" s="2"/>
      <c r="B9" s="2"/>
      <c r="C9" s="2"/>
      <c r="D9" s="2"/>
      <c r="E9" s="2"/>
      <c r="F9" s="10"/>
      <c r="G9" s="9"/>
      <c r="H9" s="9"/>
      <c r="I9" s="9"/>
      <c r="J9" s="9"/>
      <c r="K9" s="9"/>
      <c r="L9" s="9"/>
      <c r="M9" s="9"/>
      <c r="N9" s="9"/>
      <c r="O9" s="2"/>
      <c r="P9" s="2"/>
      <c r="Q9" s="2"/>
      <c r="R9" s="2"/>
      <c r="S9" s="2"/>
      <c r="T9" s="10"/>
      <c r="U9" s="9"/>
      <c r="V9" s="9"/>
      <c r="W9" s="9"/>
      <c r="X9" s="9"/>
      <c r="Y9" s="9"/>
      <c r="Z9" s="9"/>
      <c r="AA9" s="9"/>
      <c r="AB9" s="10"/>
    </row>
    <row r="10" spans="1:28">
      <c r="A10" s="8" t="s">
        <v>14</v>
      </c>
      <c r="B10" s="4"/>
      <c r="C10" s="25">
        <v>0.1</v>
      </c>
      <c r="D10" s="15"/>
      <c r="E10" s="6"/>
      <c r="F10" s="10"/>
      <c r="G10" s="9"/>
      <c r="H10" s="9"/>
      <c r="I10" s="9"/>
      <c r="J10" s="9"/>
      <c r="K10" s="9"/>
      <c r="L10" s="9"/>
      <c r="M10" s="9"/>
      <c r="N10" s="9"/>
      <c r="O10" s="8" t="s">
        <v>14</v>
      </c>
      <c r="P10" s="4"/>
      <c r="Q10" s="25">
        <v>0.1</v>
      </c>
      <c r="R10" s="15"/>
      <c r="S10" s="6"/>
      <c r="T10" s="10"/>
      <c r="U10" s="9"/>
      <c r="V10" s="9"/>
      <c r="W10" s="9"/>
      <c r="X10" s="9"/>
      <c r="Y10" s="9"/>
      <c r="Z10" s="9"/>
      <c r="AA10" s="9"/>
      <c r="AB10" s="10"/>
    </row>
    <row r="11" spans="1:28">
      <c r="A11" s="8" t="s">
        <v>17</v>
      </c>
      <c r="B11" s="4"/>
      <c r="C11" s="26">
        <v>1.7</v>
      </c>
      <c r="D11" s="26">
        <v>3.3</v>
      </c>
      <c r="E11" s="4"/>
      <c r="F11" s="10"/>
      <c r="G11" s="9"/>
      <c r="H11" s="9"/>
      <c r="I11" s="9"/>
      <c r="J11" s="9"/>
      <c r="K11" s="9"/>
      <c r="L11" s="9"/>
      <c r="M11" s="9"/>
      <c r="N11" s="9"/>
      <c r="O11" s="8" t="s">
        <v>17</v>
      </c>
      <c r="P11" s="4"/>
      <c r="Q11" s="26">
        <v>14</v>
      </c>
      <c r="R11" s="26">
        <v>19</v>
      </c>
      <c r="S11" s="4"/>
      <c r="T11" s="10"/>
      <c r="U11" s="9"/>
      <c r="V11" s="9"/>
      <c r="W11" s="9"/>
      <c r="X11" s="9"/>
      <c r="Y11" s="9"/>
      <c r="Z11" s="9"/>
      <c r="AA11" s="9"/>
      <c r="AB11" s="10"/>
    </row>
    <row r="12" spans="1:28">
      <c r="A12" s="8" t="s">
        <v>16</v>
      </c>
      <c r="B12" s="4"/>
      <c r="C12" s="17">
        <f>(C7-C11)/C7</f>
        <v>0.32</v>
      </c>
      <c r="D12" s="7"/>
      <c r="E12" s="4"/>
      <c r="F12" s="10"/>
      <c r="G12" s="9"/>
      <c r="H12" s="9"/>
      <c r="I12" s="9"/>
      <c r="J12" s="9"/>
      <c r="K12" s="9"/>
      <c r="L12" s="9"/>
      <c r="M12" s="9"/>
      <c r="N12" s="9"/>
      <c r="O12" s="8" t="s">
        <v>16</v>
      </c>
      <c r="P12" s="4"/>
      <c r="Q12" s="17">
        <f>(Q7-Q11)/Q7</f>
        <v>0.15151515151515152</v>
      </c>
      <c r="R12" s="7"/>
      <c r="S12" s="4"/>
      <c r="T12" s="10"/>
      <c r="U12" s="9"/>
      <c r="V12" s="9"/>
      <c r="W12" s="9"/>
      <c r="X12" s="9"/>
      <c r="Y12" s="9"/>
      <c r="Z12" s="9"/>
      <c r="AA12" s="9"/>
      <c r="AB12" s="10"/>
    </row>
    <row r="13" spans="1:28" ht="15.75" thickBot="1">
      <c r="A13" s="13" t="s">
        <v>15</v>
      </c>
      <c r="B13" s="13"/>
      <c r="C13" s="14">
        <f>IF(((D11-C11)/6)&lt;((C7*C10)/3),(D11-C11)/6,(C7*C10/3))</f>
        <v>8.3333333333333329E-2</v>
      </c>
      <c r="D13" s="5"/>
      <c r="E13" s="4"/>
      <c r="F13" s="10"/>
      <c r="G13" s="9"/>
      <c r="H13" s="9"/>
      <c r="I13" s="9"/>
      <c r="J13" s="9"/>
      <c r="K13" s="9"/>
      <c r="L13" s="9"/>
      <c r="M13" s="9"/>
      <c r="N13" s="9"/>
      <c r="O13" s="13" t="s">
        <v>15</v>
      </c>
      <c r="P13" s="13"/>
      <c r="Q13" s="14">
        <f>IF(((R11-Q11)/6)&lt;((Q7*Q10)/3),(R11-Q11)/6,(Q7*Q10/3))</f>
        <v>0.55000000000000004</v>
      </c>
      <c r="R13" s="5"/>
      <c r="S13" s="4"/>
      <c r="T13" s="10"/>
      <c r="U13" s="9"/>
      <c r="V13" s="9"/>
      <c r="W13" s="9"/>
      <c r="X13" s="9"/>
      <c r="Y13" s="9"/>
      <c r="Z13" s="9"/>
      <c r="AA13" s="9"/>
      <c r="AB13" s="10"/>
    </row>
    <row r="14" spans="1:28">
      <c r="A14" s="33" t="s">
        <v>18</v>
      </c>
      <c r="B14" s="34" t="s">
        <v>19</v>
      </c>
      <c r="C14" s="35" t="s">
        <v>20</v>
      </c>
      <c r="D14" s="9"/>
      <c r="E14" s="9"/>
      <c r="F14" s="10">
        <v>0</v>
      </c>
      <c r="G14" s="9">
        <v>1</v>
      </c>
      <c r="H14" s="9">
        <v>2</v>
      </c>
      <c r="I14" s="9">
        <v>3</v>
      </c>
      <c r="J14" s="9">
        <v>4</v>
      </c>
      <c r="K14" s="9">
        <v>5</v>
      </c>
      <c r="L14" s="9">
        <v>6</v>
      </c>
      <c r="M14" s="9">
        <v>7</v>
      </c>
      <c r="N14" s="9"/>
      <c r="O14" s="33" t="s">
        <v>18</v>
      </c>
      <c r="P14" s="34" t="s">
        <v>19</v>
      </c>
      <c r="Q14" s="35" t="s">
        <v>20</v>
      </c>
      <c r="R14" s="9"/>
      <c r="S14" s="9"/>
      <c r="T14" s="10">
        <v>0</v>
      </c>
      <c r="U14" s="9">
        <v>1</v>
      </c>
      <c r="V14" s="9">
        <v>2</v>
      </c>
      <c r="W14" s="9">
        <v>3</v>
      </c>
      <c r="X14" s="9">
        <v>4</v>
      </c>
      <c r="Y14" s="9">
        <v>5</v>
      </c>
      <c r="Z14" s="9">
        <v>6</v>
      </c>
      <c r="AA14" s="9">
        <v>7</v>
      </c>
      <c r="AB14" s="10">
        <v>8</v>
      </c>
    </row>
    <row r="15" spans="1:28">
      <c r="A15" s="27">
        <v>42900</v>
      </c>
      <c r="B15" s="28">
        <v>2.2999999999999998</v>
      </c>
      <c r="C15" s="29" t="s">
        <v>26</v>
      </c>
      <c r="D15" s="9">
        <f>IF(ABS((B15-$C$7)/$C$8)&gt;3.5,(3.5*(B15-$C$7)/ABS(B15-$C$7))+4,(B15-$C$7)/$C$8+4)</f>
        <v>1.5999999999999979</v>
      </c>
      <c r="E15" s="9">
        <f>IF(B15&gt;0,D15,#N/A)</f>
        <v>1.5999999999999979</v>
      </c>
      <c r="F15" s="10">
        <v>1</v>
      </c>
      <c r="G15" s="9">
        <v>1</v>
      </c>
      <c r="H15" s="9">
        <v>2</v>
      </c>
      <c r="I15" s="9">
        <v>3</v>
      </c>
      <c r="J15" s="9">
        <v>4</v>
      </c>
      <c r="K15" s="9">
        <v>5</v>
      </c>
      <c r="L15" s="9">
        <v>6</v>
      </c>
      <c r="M15" s="9">
        <v>7</v>
      </c>
      <c r="N15" s="9"/>
      <c r="O15" s="27">
        <v>42900</v>
      </c>
      <c r="P15" s="28">
        <v>17.899999999999999</v>
      </c>
      <c r="Q15" s="29" t="s">
        <v>26</v>
      </c>
      <c r="R15" s="9">
        <f>IF(ABS((P15-$Q$7)/$Q$8)&gt;3.5,(3.5*(P15-$Q$7)/ABS(P15-$Q$7))+4,(P15-$Q$7)/$Q$8+4)</f>
        <v>6.5454545454545432</v>
      </c>
      <c r="S15" s="9">
        <f>IF(P15&gt;0,R15,#N/A)</f>
        <v>6.5454545454545432</v>
      </c>
      <c r="T15" s="10">
        <v>1</v>
      </c>
      <c r="U15" s="9">
        <v>1</v>
      </c>
      <c r="V15" s="9">
        <v>2</v>
      </c>
      <c r="W15" s="9">
        <v>3</v>
      </c>
      <c r="X15" s="9">
        <v>4</v>
      </c>
      <c r="Y15" s="9">
        <v>5</v>
      </c>
      <c r="Z15" s="9">
        <v>6</v>
      </c>
      <c r="AA15" s="9">
        <v>7</v>
      </c>
      <c r="AB15" s="10">
        <v>8</v>
      </c>
    </row>
    <row r="16" spans="1:28">
      <c r="A16" s="27">
        <v>42901</v>
      </c>
      <c r="B16" s="28">
        <v>2.6</v>
      </c>
      <c r="C16" s="29" t="s">
        <v>26</v>
      </c>
      <c r="D16" s="9">
        <f t="shared" ref="D16:D39" si="0">IF(ABS((B16-$C$7)/$C$8)&gt;3.5,(3.5*(B16-$C$7)/ABS(B16-$C$7))+4,(B16-$C$7)/$C$8+4)</f>
        <v>5.2000000000000011</v>
      </c>
      <c r="E16" s="9">
        <f t="shared" ref="E16:E39" si="1">IF(B16&gt;0,D16,#N/A)</f>
        <v>5.2000000000000011</v>
      </c>
      <c r="F16" s="10">
        <v>2</v>
      </c>
      <c r="G16" s="9">
        <v>1</v>
      </c>
      <c r="H16" s="9">
        <v>2</v>
      </c>
      <c r="I16" s="9">
        <v>3</v>
      </c>
      <c r="J16" s="9">
        <v>4</v>
      </c>
      <c r="K16" s="9">
        <v>5</v>
      </c>
      <c r="L16" s="9">
        <v>6</v>
      </c>
      <c r="M16" s="9">
        <v>7</v>
      </c>
      <c r="N16" s="9"/>
      <c r="O16" s="27">
        <v>42901</v>
      </c>
      <c r="P16" s="28">
        <v>15.8</v>
      </c>
      <c r="Q16" s="29" t="s">
        <v>26</v>
      </c>
      <c r="R16" s="9">
        <f t="shared" ref="R16:R39" si="2">IF(ABS((P16-$Q$7)/$Q$8)&gt;3.5,(3.5*(P16-$Q$7)/ABS(P16-$Q$7))+4,(P16-$Q$7)/$Q$8+4)</f>
        <v>2.7272727272727284</v>
      </c>
      <c r="S16" s="9">
        <f t="shared" ref="S16:S39" si="3">IF(P16&gt;0,R16,#N/A)</f>
        <v>2.7272727272727284</v>
      </c>
      <c r="T16" s="10">
        <v>2</v>
      </c>
      <c r="U16" s="9">
        <v>1</v>
      </c>
      <c r="V16" s="9">
        <v>2</v>
      </c>
      <c r="W16" s="9">
        <v>3</v>
      </c>
      <c r="X16" s="9">
        <v>4</v>
      </c>
      <c r="Y16" s="9">
        <v>5</v>
      </c>
      <c r="Z16" s="9">
        <v>6</v>
      </c>
      <c r="AA16" s="9">
        <v>7</v>
      </c>
      <c r="AB16" s="10">
        <v>8</v>
      </c>
    </row>
    <row r="17" spans="1:28">
      <c r="A17" s="27">
        <v>42902</v>
      </c>
      <c r="B17" s="28">
        <v>2.5</v>
      </c>
      <c r="C17" s="29" t="s">
        <v>26</v>
      </c>
      <c r="D17" s="9">
        <f t="shared" si="0"/>
        <v>4</v>
      </c>
      <c r="E17" s="9">
        <f t="shared" si="1"/>
        <v>4</v>
      </c>
      <c r="F17" s="10">
        <v>3</v>
      </c>
      <c r="G17" s="9">
        <v>1</v>
      </c>
      <c r="H17" s="9">
        <v>2</v>
      </c>
      <c r="I17" s="9">
        <v>3</v>
      </c>
      <c r="J17" s="9">
        <v>4</v>
      </c>
      <c r="K17" s="9">
        <v>5</v>
      </c>
      <c r="L17" s="9">
        <v>6</v>
      </c>
      <c r="M17" s="9">
        <v>7</v>
      </c>
      <c r="N17" s="9"/>
      <c r="O17" s="27">
        <v>42902</v>
      </c>
      <c r="P17" s="28">
        <v>15.6</v>
      </c>
      <c r="Q17" s="29" t="s">
        <v>26</v>
      </c>
      <c r="R17" s="9">
        <f t="shared" si="2"/>
        <v>2.3636363636363633</v>
      </c>
      <c r="S17" s="9">
        <f t="shared" si="3"/>
        <v>2.3636363636363633</v>
      </c>
      <c r="T17" s="10">
        <v>3</v>
      </c>
      <c r="U17" s="9">
        <v>1</v>
      </c>
      <c r="V17" s="9">
        <v>2</v>
      </c>
      <c r="W17" s="9">
        <v>3</v>
      </c>
      <c r="X17" s="9">
        <v>4</v>
      </c>
      <c r="Y17" s="9">
        <v>5</v>
      </c>
      <c r="Z17" s="9">
        <v>6</v>
      </c>
      <c r="AA17" s="9">
        <v>7</v>
      </c>
      <c r="AB17" s="10">
        <v>8</v>
      </c>
    </row>
    <row r="18" spans="1:28">
      <c r="A18" s="27"/>
      <c r="B18" s="28"/>
      <c r="C18" s="29"/>
      <c r="D18" s="9">
        <f t="shared" si="0"/>
        <v>0.5</v>
      </c>
      <c r="E18" s="9" t="e">
        <f t="shared" si="1"/>
        <v>#N/A</v>
      </c>
      <c r="F18" s="10">
        <v>4</v>
      </c>
      <c r="G18" s="9">
        <v>1</v>
      </c>
      <c r="H18" s="9">
        <v>2</v>
      </c>
      <c r="I18" s="9">
        <v>3</v>
      </c>
      <c r="J18" s="9">
        <v>4</v>
      </c>
      <c r="K18" s="9">
        <v>5</v>
      </c>
      <c r="L18" s="9">
        <v>6</v>
      </c>
      <c r="M18" s="9">
        <v>7</v>
      </c>
      <c r="N18" s="9"/>
      <c r="O18" s="27"/>
      <c r="P18" s="28"/>
      <c r="Q18" s="29"/>
      <c r="R18" s="9">
        <f t="shared" si="2"/>
        <v>0.5</v>
      </c>
      <c r="S18" s="9" t="e">
        <f t="shared" si="3"/>
        <v>#N/A</v>
      </c>
      <c r="T18" s="10">
        <v>4</v>
      </c>
      <c r="U18" s="9">
        <v>1</v>
      </c>
      <c r="V18" s="9">
        <v>2</v>
      </c>
      <c r="W18" s="9">
        <v>3</v>
      </c>
      <c r="X18" s="9">
        <v>4</v>
      </c>
      <c r="Y18" s="9">
        <v>5</v>
      </c>
      <c r="Z18" s="9">
        <v>6</v>
      </c>
      <c r="AA18" s="9">
        <v>7</v>
      </c>
      <c r="AB18" s="10">
        <v>8</v>
      </c>
    </row>
    <row r="19" spans="1:28">
      <c r="A19" s="27"/>
      <c r="B19" s="28"/>
      <c r="C19" s="29"/>
      <c r="D19" s="9">
        <f t="shared" si="0"/>
        <v>0.5</v>
      </c>
      <c r="E19" s="9" t="e">
        <f t="shared" si="1"/>
        <v>#N/A</v>
      </c>
      <c r="F19" s="10">
        <v>5</v>
      </c>
      <c r="G19" s="9">
        <v>1</v>
      </c>
      <c r="H19" s="9">
        <v>2</v>
      </c>
      <c r="I19" s="9">
        <v>3</v>
      </c>
      <c r="J19" s="9">
        <v>4</v>
      </c>
      <c r="K19" s="9">
        <v>5</v>
      </c>
      <c r="L19" s="9">
        <v>6</v>
      </c>
      <c r="M19" s="9">
        <v>7</v>
      </c>
      <c r="N19" s="9"/>
      <c r="O19" s="27"/>
      <c r="P19" s="28"/>
      <c r="Q19" s="29"/>
      <c r="R19" s="9">
        <f t="shared" si="2"/>
        <v>0.5</v>
      </c>
      <c r="S19" s="9" t="e">
        <f t="shared" si="3"/>
        <v>#N/A</v>
      </c>
      <c r="T19" s="10">
        <v>5</v>
      </c>
      <c r="U19" s="9">
        <v>1</v>
      </c>
      <c r="V19" s="9">
        <v>2</v>
      </c>
      <c r="W19" s="9">
        <v>3</v>
      </c>
      <c r="X19" s="9">
        <v>4</v>
      </c>
      <c r="Y19" s="9">
        <v>5</v>
      </c>
      <c r="Z19" s="9">
        <v>6</v>
      </c>
      <c r="AA19" s="9">
        <v>7</v>
      </c>
      <c r="AB19" s="10">
        <v>8</v>
      </c>
    </row>
    <row r="20" spans="1:28">
      <c r="A20" s="27"/>
      <c r="B20" s="28"/>
      <c r="C20" s="29"/>
      <c r="D20" s="9">
        <f t="shared" si="0"/>
        <v>0.5</v>
      </c>
      <c r="E20" s="9" t="e">
        <f t="shared" si="1"/>
        <v>#N/A</v>
      </c>
      <c r="F20" s="10">
        <v>6</v>
      </c>
      <c r="G20" s="9">
        <v>1</v>
      </c>
      <c r="H20" s="9">
        <v>2</v>
      </c>
      <c r="I20" s="9">
        <v>3</v>
      </c>
      <c r="J20" s="9">
        <v>4</v>
      </c>
      <c r="K20" s="9">
        <v>5</v>
      </c>
      <c r="L20" s="9">
        <v>6</v>
      </c>
      <c r="M20" s="9">
        <v>7</v>
      </c>
      <c r="N20" s="9"/>
      <c r="O20" s="27"/>
      <c r="P20" s="28"/>
      <c r="Q20" s="29"/>
      <c r="R20" s="9">
        <f t="shared" si="2"/>
        <v>0.5</v>
      </c>
      <c r="S20" s="9" t="e">
        <f t="shared" si="3"/>
        <v>#N/A</v>
      </c>
      <c r="T20" s="10">
        <v>6</v>
      </c>
      <c r="U20" s="9">
        <v>1</v>
      </c>
      <c r="V20" s="9">
        <v>2</v>
      </c>
      <c r="W20" s="9">
        <v>3</v>
      </c>
      <c r="X20" s="9">
        <v>4</v>
      </c>
      <c r="Y20" s="9">
        <v>5</v>
      </c>
      <c r="Z20" s="9">
        <v>6</v>
      </c>
      <c r="AA20" s="9">
        <v>7</v>
      </c>
      <c r="AB20" s="10">
        <v>8</v>
      </c>
    </row>
    <row r="21" spans="1:28">
      <c r="A21" s="27"/>
      <c r="B21" s="28"/>
      <c r="C21" s="29"/>
      <c r="D21" s="9">
        <f t="shared" si="0"/>
        <v>0.5</v>
      </c>
      <c r="E21" s="9" t="e">
        <f t="shared" si="1"/>
        <v>#N/A</v>
      </c>
      <c r="F21" s="10">
        <v>7</v>
      </c>
      <c r="G21" s="9">
        <v>1</v>
      </c>
      <c r="H21" s="9">
        <v>2</v>
      </c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/>
      <c r="O21" s="27"/>
      <c r="P21" s="28"/>
      <c r="Q21" s="29"/>
      <c r="R21" s="9">
        <f t="shared" si="2"/>
        <v>0.5</v>
      </c>
      <c r="S21" s="9" t="e">
        <f t="shared" si="3"/>
        <v>#N/A</v>
      </c>
      <c r="T21" s="10">
        <v>7</v>
      </c>
      <c r="U21" s="9">
        <v>1</v>
      </c>
      <c r="V21" s="9">
        <v>2</v>
      </c>
      <c r="W21" s="9">
        <v>3</v>
      </c>
      <c r="X21" s="9">
        <v>4</v>
      </c>
      <c r="Y21" s="9">
        <v>5</v>
      </c>
      <c r="Z21" s="9">
        <v>6</v>
      </c>
      <c r="AA21" s="9">
        <v>7</v>
      </c>
      <c r="AB21" s="10">
        <v>8</v>
      </c>
    </row>
    <row r="22" spans="1:28">
      <c r="A22" s="27"/>
      <c r="B22" s="28"/>
      <c r="C22" s="29"/>
      <c r="D22" s="9">
        <f t="shared" si="0"/>
        <v>0.5</v>
      </c>
      <c r="E22" s="9" t="e">
        <f t="shared" si="1"/>
        <v>#N/A</v>
      </c>
      <c r="F22" s="10">
        <v>8</v>
      </c>
      <c r="G22" s="9">
        <v>1</v>
      </c>
      <c r="H22" s="9">
        <v>2</v>
      </c>
      <c r="I22" s="9">
        <v>3</v>
      </c>
      <c r="J22" s="9">
        <v>4</v>
      </c>
      <c r="K22" s="9">
        <v>5</v>
      </c>
      <c r="L22" s="9">
        <v>6</v>
      </c>
      <c r="M22" s="9">
        <v>7</v>
      </c>
      <c r="N22" s="9"/>
      <c r="O22" s="27"/>
      <c r="P22" s="28"/>
      <c r="Q22" s="29"/>
      <c r="R22" s="9">
        <f t="shared" si="2"/>
        <v>0.5</v>
      </c>
      <c r="S22" s="9" t="e">
        <f t="shared" si="3"/>
        <v>#N/A</v>
      </c>
      <c r="T22" s="10">
        <v>8</v>
      </c>
      <c r="U22" s="9">
        <v>1</v>
      </c>
      <c r="V22" s="9">
        <v>2</v>
      </c>
      <c r="W22" s="9">
        <v>3</v>
      </c>
      <c r="X22" s="9">
        <v>4</v>
      </c>
      <c r="Y22" s="9">
        <v>5</v>
      </c>
      <c r="Z22" s="9">
        <v>6</v>
      </c>
      <c r="AA22" s="9">
        <v>7</v>
      </c>
      <c r="AB22" s="10">
        <v>8</v>
      </c>
    </row>
    <row r="23" spans="1:28">
      <c r="A23" s="27"/>
      <c r="B23" s="28"/>
      <c r="C23" s="29"/>
      <c r="D23" s="9">
        <f t="shared" si="0"/>
        <v>0.5</v>
      </c>
      <c r="E23" s="9" t="e">
        <f t="shared" si="1"/>
        <v>#N/A</v>
      </c>
      <c r="F23" s="10">
        <v>9</v>
      </c>
      <c r="G23" s="9">
        <v>1</v>
      </c>
      <c r="H23" s="9">
        <v>2</v>
      </c>
      <c r="I23" s="9">
        <v>3</v>
      </c>
      <c r="J23" s="9">
        <v>4</v>
      </c>
      <c r="K23" s="9">
        <v>5</v>
      </c>
      <c r="L23" s="9">
        <v>6</v>
      </c>
      <c r="M23" s="9">
        <v>7</v>
      </c>
      <c r="N23" s="9"/>
      <c r="O23" s="27"/>
      <c r="P23" s="28"/>
      <c r="Q23" s="29"/>
      <c r="R23" s="9">
        <f t="shared" si="2"/>
        <v>0.5</v>
      </c>
      <c r="S23" s="9" t="e">
        <f t="shared" si="3"/>
        <v>#N/A</v>
      </c>
      <c r="T23" s="10">
        <v>9</v>
      </c>
      <c r="U23" s="9">
        <v>1</v>
      </c>
      <c r="V23" s="9">
        <v>2</v>
      </c>
      <c r="W23" s="9">
        <v>3</v>
      </c>
      <c r="X23" s="9">
        <v>4</v>
      </c>
      <c r="Y23" s="9">
        <v>5</v>
      </c>
      <c r="Z23" s="9">
        <v>6</v>
      </c>
      <c r="AA23" s="9">
        <v>7</v>
      </c>
      <c r="AB23" s="10">
        <v>8</v>
      </c>
    </row>
    <row r="24" spans="1:28">
      <c r="A24" s="27"/>
      <c r="B24" s="28"/>
      <c r="C24" s="29"/>
      <c r="D24" s="9">
        <f t="shared" si="0"/>
        <v>0.5</v>
      </c>
      <c r="E24" s="9" t="e">
        <f t="shared" si="1"/>
        <v>#N/A</v>
      </c>
      <c r="F24" s="10">
        <v>10</v>
      </c>
      <c r="G24" s="9">
        <v>1</v>
      </c>
      <c r="H24" s="9">
        <v>2</v>
      </c>
      <c r="I24" s="9">
        <v>3</v>
      </c>
      <c r="J24" s="9">
        <v>4</v>
      </c>
      <c r="K24" s="9">
        <v>5</v>
      </c>
      <c r="L24" s="9">
        <v>6</v>
      </c>
      <c r="M24" s="9">
        <v>7</v>
      </c>
      <c r="N24" s="9"/>
      <c r="O24" s="27"/>
      <c r="P24" s="28"/>
      <c r="Q24" s="29"/>
      <c r="R24" s="9">
        <f t="shared" si="2"/>
        <v>0.5</v>
      </c>
      <c r="S24" s="9" t="e">
        <f t="shared" si="3"/>
        <v>#N/A</v>
      </c>
      <c r="T24" s="10">
        <v>10</v>
      </c>
      <c r="U24" s="9">
        <v>1</v>
      </c>
      <c r="V24" s="9">
        <v>2</v>
      </c>
      <c r="W24" s="9">
        <v>3</v>
      </c>
      <c r="X24" s="9">
        <v>4</v>
      </c>
      <c r="Y24" s="9">
        <v>5</v>
      </c>
      <c r="Z24" s="9">
        <v>6</v>
      </c>
      <c r="AA24" s="9">
        <v>7</v>
      </c>
      <c r="AB24" s="10">
        <v>8</v>
      </c>
    </row>
    <row r="25" spans="1:28">
      <c r="A25" s="27"/>
      <c r="B25" s="28"/>
      <c r="C25" s="29"/>
      <c r="D25" s="9">
        <f t="shared" si="0"/>
        <v>0.5</v>
      </c>
      <c r="E25" s="9" t="e">
        <f t="shared" si="1"/>
        <v>#N/A</v>
      </c>
      <c r="F25" s="10">
        <v>11</v>
      </c>
      <c r="G25" s="9">
        <v>1</v>
      </c>
      <c r="H25" s="9">
        <v>2</v>
      </c>
      <c r="I25" s="9">
        <v>3</v>
      </c>
      <c r="J25" s="9">
        <v>4</v>
      </c>
      <c r="K25" s="9">
        <v>5</v>
      </c>
      <c r="L25" s="9">
        <v>6</v>
      </c>
      <c r="M25" s="9">
        <v>7</v>
      </c>
      <c r="N25" s="9"/>
      <c r="O25" s="27"/>
      <c r="P25" s="28"/>
      <c r="Q25" s="29"/>
      <c r="R25" s="9">
        <f t="shared" si="2"/>
        <v>0.5</v>
      </c>
      <c r="S25" s="9" t="e">
        <f t="shared" si="3"/>
        <v>#N/A</v>
      </c>
      <c r="T25" s="10">
        <v>11</v>
      </c>
      <c r="U25" s="9">
        <v>1</v>
      </c>
      <c r="V25" s="9">
        <v>2</v>
      </c>
      <c r="W25" s="9">
        <v>3</v>
      </c>
      <c r="X25" s="9">
        <v>4</v>
      </c>
      <c r="Y25" s="9">
        <v>5</v>
      </c>
      <c r="Z25" s="9">
        <v>6</v>
      </c>
      <c r="AA25" s="9">
        <v>7</v>
      </c>
      <c r="AB25" s="10">
        <v>8</v>
      </c>
    </row>
    <row r="26" spans="1:28">
      <c r="A26" s="27"/>
      <c r="B26" s="28"/>
      <c r="C26" s="29"/>
      <c r="D26" s="9">
        <f t="shared" si="0"/>
        <v>0.5</v>
      </c>
      <c r="E26" s="9" t="e">
        <f t="shared" si="1"/>
        <v>#N/A</v>
      </c>
      <c r="F26" s="10">
        <v>12</v>
      </c>
      <c r="G26" s="9">
        <v>1</v>
      </c>
      <c r="H26" s="9">
        <v>2</v>
      </c>
      <c r="I26" s="9">
        <v>3</v>
      </c>
      <c r="J26" s="9">
        <v>4</v>
      </c>
      <c r="K26" s="9">
        <v>5</v>
      </c>
      <c r="L26" s="9">
        <v>6</v>
      </c>
      <c r="M26" s="9">
        <v>7</v>
      </c>
      <c r="N26" s="9"/>
      <c r="O26" s="27"/>
      <c r="P26" s="28"/>
      <c r="Q26" s="29"/>
      <c r="R26" s="9">
        <f t="shared" si="2"/>
        <v>0.5</v>
      </c>
      <c r="S26" s="9" t="e">
        <f t="shared" si="3"/>
        <v>#N/A</v>
      </c>
      <c r="T26" s="10">
        <v>12</v>
      </c>
      <c r="U26" s="9">
        <v>1</v>
      </c>
      <c r="V26" s="9">
        <v>2</v>
      </c>
      <c r="W26" s="9">
        <v>3</v>
      </c>
      <c r="X26" s="9">
        <v>4</v>
      </c>
      <c r="Y26" s="9">
        <v>5</v>
      </c>
      <c r="Z26" s="9">
        <v>6</v>
      </c>
      <c r="AA26" s="9">
        <v>7</v>
      </c>
      <c r="AB26" s="10">
        <v>8</v>
      </c>
    </row>
    <row r="27" spans="1:28">
      <c r="A27" s="27"/>
      <c r="B27" s="28"/>
      <c r="C27" s="29"/>
      <c r="D27" s="9">
        <f t="shared" si="0"/>
        <v>0.5</v>
      </c>
      <c r="E27" s="9" t="e">
        <f t="shared" si="1"/>
        <v>#N/A</v>
      </c>
      <c r="F27" s="10">
        <v>13</v>
      </c>
      <c r="G27" s="9">
        <v>1</v>
      </c>
      <c r="H27" s="9">
        <v>2</v>
      </c>
      <c r="I27" s="9">
        <v>3</v>
      </c>
      <c r="J27" s="9">
        <v>4</v>
      </c>
      <c r="K27" s="9">
        <v>5</v>
      </c>
      <c r="L27" s="9">
        <v>6</v>
      </c>
      <c r="M27" s="9">
        <v>7</v>
      </c>
      <c r="N27" s="9"/>
      <c r="O27" s="27"/>
      <c r="P27" s="28"/>
      <c r="Q27" s="29"/>
      <c r="R27" s="9">
        <f t="shared" si="2"/>
        <v>0.5</v>
      </c>
      <c r="S27" s="9" t="e">
        <f t="shared" si="3"/>
        <v>#N/A</v>
      </c>
      <c r="T27" s="10">
        <v>13</v>
      </c>
      <c r="U27" s="9">
        <v>1</v>
      </c>
      <c r="V27" s="9">
        <v>2</v>
      </c>
      <c r="W27" s="9">
        <v>3</v>
      </c>
      <c r="X27" s="9">
        <v>4</v>
      </c>
      <c r="Y27" s="9">
        <v>5</v>
      </c>
      <c r="Z27" s="9">
        <v>6</v>
      </c>
      <c r="AA27" s="9">
        <v>7</v>
      </c>
      <c r="AB27" s="10">
        <v>8</v>
      </c>
    </row>
    <row r="28" spans="1:28">
      <c r="A28" s="27"/>
      <c r="B28" s="28"/>
      <c r="C28" s="29"/>
      <c r="D28" s="9">
        <f t="shared" si="0"/>
        <v>0.5</v>
      </c>
      <c r="E28" s="9" t="e">
        <f t="shared" si="1"/>
        <v>#N/A</v>
      </c>
      <c r="F28" s="10">
        <v>14</v>
      </c>
      <c r="G28" s="9">
        <v>1</v>
      </c>
      <c r="H28" s="9">
        <v>2</v>
      </c>
      <c r="I28" s="9">
        <v>3</v>
      </c>
      <c r="J28" s="9">
        <v>4</v>
      </c>
      <c r="K28" s="9">
        <v>5</v>
      </c>
      <c r="L28" s="9">
        <v>6</v>
      </c>
      <c r="M28" s="9">
        <v>7</v>
      </c>
      <c r="N28" s="9"/>
      <c r="O28" s="27"/>
      <c r="P28" s="28"/>
      <c r="Q28" s="29"/>
      <c r="R28" s="9">
        <f t="shared" si="2"/>
        <v>0.5</v>
      </c>
      <c r="S28" s="9" t="e">
        <f t="shared" si="3"/>
        <v>#N/A</v>
      </c>
      <c r="T28" s="10">
        <v>14</v>
      </c>
      <c r="U28" s="9">
        <v>1</v>
      </c>
      <c r="V28" s="9">
        <v>2</v>
      </c>
      <c r="W28" s="9">
        <v>3</v>
      </c>
      <c r="X28" s="9">
        <v>4</v>
      </c>
      <c r="Y28" s="9">
        <v>5</v>
      </c>
      <c r="Z28" s="9">
        <v>6</v>
      </c>
      <c r="AA28" s="9">
        <v>7</v>
      </c>
      <c r="AB28" s="10">
        <v>8</v>
      </c>
    </row>
    <row r="29" spans="1:28">
      <c r="A29" s="27"/>
      <c r="B29" s="28"/>
      <c r="C29" s="29"/>
      <c r="D29" s="9">
        <f t="shared" si="0"/>
        <v>0.5</v>
      </c>
      <c r="E29" s="9" t="e">
        <f t="shared" si="1"/>
        <v>#N/A</v>
      </c>
      <c r="F29" s="10">
        <v>15</v>
      </c>
      <c r="G29" s="9">
        <v>1</v>
      </c>
      <c r="H29" s="9">
        <v>2</v>
      </c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/>
      <c r="O29" s="27"/>
      <c r="P29" s="28"/>
      <c r="Q29" s="29"/>
      <c r="R29" s="9">
        <f t="shared" si="2"/>
        <v>0.5</v>
      </c>
      <c r="S29" s="9" t="e">
        <f t="shared" si="3"/>
        <v>#N/A</v>
      </c>
      <c r="T29" s="10">
        <v>15</v>
      </c>
      <c r="U29" s="9">
        <v>1</v>
      </c>
      <c r="V29" s="9">
        <v>2</v>
      </c>
      <c r="W29" s="9">
        <v>3</v>
      </c>
      <c r="X29" s="9">
        <v>4</v>
      </c>
      <c r="Y29" s="9">
        <v>5</v>
      </c>
      <c r="Z29" s="9">
        <v>6</v>
      </c>
      <c r="AA29" s="9">
        <v>7</v>
      </c>
      <c r="AB29" s="10">
        <v>8</v>
      </c>
    </row>
    <row r="30" spans="1:28">
      <c r="A30" s="27"/>
      <c r="B30" s="28"/>
      <c r="C30" s="29"/>
      <c r="D30" s="9">
        <f t="shared" si="0"/>
        <v>0.5</v>
      </c>
      <c r="E30" s="9" t="e">
        <f t="shared" si="1"/>
        <v>#N/A</v>
      </c>
      <c r="F30" s="10">
        <v>16</v>
      </c>
      <c r="G30" s="9">
        <v>1</v>
      </c>
      <c r="H30" s="9">
        <v>2</v>
      </c>
      <c r="I30" s="9">
        <v>3</v>
      </c>
      <c r="J30" s="9">
        <v>4</v>
      </c>
      <c r="K30" s="9">
        <v>5</v>
      </c>
      <c r="L30" s="9">
        <v>6</v>
      </c>
      <c r="M30" s="9">
        <v>7</v>
      </c>
      <c r="N30" s="9"/>
      <c r="O30" s="27"/>
      <c r="P30" s="28"/>
      <c r="Q30" s="29"/>
      <c r="R30" s="9">
        <f t="shared" si="2"/>
        <v>0.5</v>
      </c>
      <c r="S30" s="9" t="e">
        <f t="shared" si="3"/>
        <v>#N/A</v>
      </c>
      <c r="T30" s="10">
        <v>16</v>
      </c>
      <c r="U30" s="9">
        <v>1</v>
      </c>
      <c r="V30" s="9">
        <v>2</v>
      </c>
      <c r="W30" s="9">
        <v>3</v>
      </c>
      <c r="X30" s="9">
        <v>4</v>
      </c>
      <c r="Y30" s="9">
        <v>5</v>
      </c>
      <c r="Z30" s="9">
        <v>6</v>
      </c>
      <c r="AA30" s="9">
        <v>7</v>
      </c>
      <c r="AB30" s="10">
        <v>8</v>
      </c>
    </row>
    <row r="31" spans="1:28">
      <c r="A31" s="27"/>
      <c r="B31" s="28"/>
      <c r="C31" s="29"/>
      <c r="D31" s="9">
        <f t="shared" si="0"/>
        <v>0.5</v>
      </c>
      <c r="E31" s="9" t="e">
        <f t="shared" si="1"/>
        <v>#N/A</v>
      </c>
      <c r="F31" s="10">
        <v>17</v>
      </c>
      <c r="G31" s="9">
        <v>1</v>
      </c>
      <c r="H31" s="9">
        <v>2</v>
      </c>
      <c r="I31" s="9">
        <v>3</v>
      </c>
      <c r="J31" s="9">
        <v>4</v>
      </c>
      <c r="K31" s="9">
        <v>5</v>
      </c>
      <c r="L31" s="9">
        <v>6</v>
      </c>
      <c r="M31" s="9">
        <v>7</v>
      </c>
      <c r="N31" s="9"/>
      <c r="O31" s="27"/>
      <c r="P31" s="28"/>
      <c r="Q31" s="29"/>
      <c r="R31" s="9">
        <f t="shared" si="2"/>
        <v>0.5</v>
      </c>
      <c r="S31" s="9" t="e">
        <f t="shared" si="3"/>
        <v>#N/A</v>
      </c>
      <c r="T31" s="10">
        <v>17</v>
      </c>
      <c r="U31" s="9">
        <v>1</v>
      </c>
      <c r="V31" s="9">
        <v>2</v>
      </c>
      <c r="W31" s="9">
        <v>3</v>
      </c>
      <c r="X31" s="9">
        <v>4</v>
      </c>
      <c r="Y31" s="9">
        <v>5</v>
      </c>
      <c r="Z31" s="9">
        <v>6</v>
      </c>
      <c r="AA31" s="9">
        <v>7</v>
      </c>
      <c r="AB31" s="10">
        <v>8</v>
      </c>
    </row>
    <row r="32" spans="1:28">
      <c r="A32" s="27"/>
      <c r="B32" s="28"/>
      <c r="C32" s="29"/>
      <c r="D32" s="9">
        <f t="shared" si="0"/>
        <v>0.5</v>
      </c>
      <c r="E32" s="9" t="e">
        <f t="shared" si="1"/>
        <v>#N/A</v>
      </c>
      <c r="F32" s="10">
        <v>18</v>
      </c>
      <c r="G32" s="9">
        <v>1</v>
      </c>
      <c r="H32" s="9">
        <v>2</v>
      </c>
      <c r="I32" s="9">
        <v>3</v>
      </c>
      <c r="J32" s="9">
        <v>4</v>
      </c>
      <c r="K32" s="9">
        <v>5</v>
      </c>
      <c r="L32" s="9">
        <v>6</v>
      </c>
      <c r="M32" s="9">
        <v>7</v>
      </c>
      <c r="N32" s="9"/>
      <c r="O32" s="27"/>
      <c r="P32" s="28"/>
      <c r="Q32" s="29"/>
      <c r="R32" s="9">
        <f t="shared" si="2"/>
        <v>0.5</v>
      </c>
      <c r="S32" s="9" t="e">
        <f t="shared" si="3"/>
        <v>#N/A</v>
      </c>
      <c r="T32" s="10">
        <v>18</v>
      </c>
      <c r="U32" s="9">
        <v>1</v>
      </c>
      <c r="V32" s="9">
        <v>2</v>
      </c>
      <c r="W32" s="9">
        <v>3</v>
      </c>
      <c r="X32" s="9">
        <v>4</v>
      </c>
      <c r="Y32" s="9">
        <v>5</v>
      </c>
      <c r="Z32" s="9">
        <v>6</v>
      </c>
      <c r="AA32" s="9">
        <v>7</v>
      </c>
      <c r="AB32" s="10">
        <v>8</v>
      </c>
    </row>
    <row r="33" spans="1:28">
      <c r="A33" s="27"/>
      <c r="B33" s="28"/>
      <c r="C33" s="29"/>
      <c r="D33" s="9">
        <f t="shared" si="0"/>
        <v>0.5</v>
      </c>
      <c r="E33" s="9" t="e">
        <f t="shared" si="1"/>
        <v>#N/A</v>
      </c>
      <c r="F33" s="10">
        <v>19</v>
      </c>
      <c r="G33" s="9">
        <v>1</v>
      </c>
      <c r="H33" s="9">
        <v>2</v>
      </c>
      <c r="I33" s="9">
        <v>3</v>
      </c>
      <c r="J33" s="9">
        <v>4</v>
      </c>
      <c r="K33" s="9">
        <v>5</v>
      </c>
      <c r="L33" s="9">
        <v>6</v>
      </c>
      <c r="M33" s="9">
        <v>7</v>
      </c>
      <c r="N33" s="9"/>
      <c r="O33" s="27"/>
      <c r="P33" s="28"/>
      <c r="Q33" s="29"/>
      <c r="R33" s="9">
        <f t="shared" si="2"/>
        <v>0.5</v>
      </c>
      <c r="S33" s="9" t="e">
        <f t="shared" si="3"/>
        <v>#N/A</v>
      </c>
      <c r="T33" s="10">
        <v>19</v>
      </c>
      <c r="U33" s="9">
        <v>1</v>
      </c>
      <c r="V33" s="9">
        <v>2</v>
      </c>
      <c r="W33" s="9">
        <v>3</v>
      </c>
      <c r="X33" s="9">
        <v>4</v>
      </c>
      <c r="Y33" s="9">
        <v>5</v>
      </c>
      <c r="Z33" s="9">
        <v>6</v>
      </c>
      <c r="AA33" s="9">
        <v>7</v>
      </c>
      <c r="AB33" s="10">
        <v>8</v>
      </c>
    </row>
    <row r="34" spans="1:28">
      <c r="A34" s="27"/>
      <c r="B34" s="28"/>
      <c r="C34" s="29"/>
      <c r="D34" s="9">
        <f t="shared" si="0"/>
        <v>0.5</v>
      </c>
      <c r="E34" s="9" t="e">
        <f t="shared" si="1"/>
        <v>#N/A</v>
      </c>
      <c r="F34" s="10">
        <v>20</v>
      </c>
      <c r="G34" s="9">
        <v>1</v>
      </c>
      <c r="H34" s="9">
        <v>2</v>
      </c>
      <c r="I34" s="9">
        <v>3</v>
      </c>
      <c r="J34" s="9">
        <v>4</v>
      </c>
      <c r="K34" s="9">
        <v>5</v>
      </c>
      <c r="L34" s="9">
        <v>6</v>
      </c>
      <c r="M34" s="9">
        <v>7</v>
      </c>
      <c r="N34" s="9"/>
      <c r="O34" s="27"/>
      <c r="P34" s="28"/>
      <c r="Q34" s="29"/>
      <c r="R34" s="9">
        <f t="shared" si="2"/>
        <v>0.5</v>
      </c>
      <c r="S34" s="9" t="e">
        <f t="shared" si="3"/>
        <v>#N/A</v>
      </c>
      <c r="T34" s="10">
        <v>20</v>
      </c>
      <c r="U34" s="9">
        <v>1</v>
      </c>
      <c r="V34" s="9">
        <v>2</v>
      </c>
      <c r="W34" s="9">
        <v>3</v>
      </c>
      <c r="X34" s="9">
        <v>4</v>
      </c>
      <c r="Y34" s="9">
        <v>5</v>
      </c>
      <c r="Z34" s="9">
        <v>6</v>
      </c>
      <c r="AA34" s="9">
        <v>7</v>
      </c>
      <c r="AB34" s="10">
        <v>8</v>
      </c>
    </row>
    <row r="35" spans="1:28">
      <c r="A35" s="27"/>
      <c r="B35" s="28"/>
      <c r="C35" s="29"/>
      <c r="D35" s="9">
        <f t="shared" si="0"/>
        <v>0.5</v>
      </c>
      <c r="E35" s="9" t="e">
        <f t="shared" si="1"/>
        <v>#N/A</v>
      </c>
      <c r="F35" s="10">
        <v>21</v>
      </c>
      <c r="G35" s="9">
        <v>1</v>
      </c>
      <c r="H35" s="9">
        <v>2</v>
      </c>
      <c r="I35" s="9">
        <v>3</v>
      </c>
      <c r="J35" s="9">
        <v>4</v>
      </c>
      <c r="K35" s="9">
        <v>5</v>
      </c>
      <c r="L35" s="9">
        <v>6</v>
      </c>
      <c r="M35" s="9">
        <v>7</v>
      </c>
      <c r="N35" s="9"/>
      <c r="O35" s="27"/>
      <c r="P35" s="28"/>
      <c r="Q35" s="29"/>
      <c r="R35" s="9">
        <f t="shared" si="2"/>
        <v>0.5</v>
      </c>
      <c r="S35" s="9" t="e">
        <f t="shared" si="3"/>
        <v>#N/A</v>
      </c>
      <c r="T35" s="10">
        <v>21</v>
      </c>
      <c r="U35" s="9">
        <v>1</v>
      </c>
      <c r="V35" s="9">
        <v>2</v>
      </c>
      <c r="W35" s="9">
        <v>3</v>
      </c>
      <c r="X35" s="9">
        <v>4</v>
      </c>
      <c r="Y35" s="9">
        <v>5</v>
      </c>
      <c r="Z35" s="9">
        <v>6</v>
      </c>
      <c r="AA35" s="9">
        <v>7</v>
      </c>
      <c r="AB35" s="10">
        <v>8</v>
      </c>
    </row>
    <row r="36" spans="1:28">
      <c r="A36" s="27"/>
      <c r="B36" s="28"/>
      <c r="C36" s="29"/>
      <c r="D36" s="9">
        <f t="shared" si="0"/>
        <v>0.5</v>
      </c>
      <c r="E36" s="9" t="e">
        <f t="shared" si="1"/>
        <v>#N/A</v>
      </c>
      <c r="F36" s="10">
        <v>22</v>
      </c>
      <c r="G36" s="9">
        <v>1</v>
      </c>
      <c r="H36" s="9">
        <v>2</v>
      </c>
      <c r="I36" s="9">
        <v>3</v>
      </c>
      <c r="J36" s="9">
        <v>4</v>
      </c>
      <c r="K36" s="9">
        <v>5</v>
      </c>
      <c r="L36" s="9">
        <v>6</v>
      </c>
      <c r="M36" s="9">
        <v>7</v>
      </c>
      <c r="N36" s="9"/>
      <c r="O36" s="27"/>
      <c r="P36" s="28"/>
      <c r="Q36" s="29"/>
      <c r="R36" s="9">
        <f t="shared" si="2"/>
        <v>0.5</v>
      </c>
      <c r="S36" s="9" t="e">
        <f t="shared" si="3"/>
        <v>#N/A</v>
      </c>
      <c r="T36" s="10">
        <v>22</v>
      </c>
      <c r="U36" s="9">
        <v>1</v>
      </c>
      <c r="V36" s="9">
        <v>2</v>
      </c>
      <c r="W36" s="9">
        <v>3</v>
      </c>
      <c r="X36" s="9">
        <v>4</v>
      </c>
      <c r="Y36" s="9">
        <v>5</v>
      </c>
      <c r="Z36" s="9">
        <v>6</v>
      </c>
      <c r="AA36" s="9">
        <v>7</v>
      </c>
      <c r="AB36" s="10">
        <v>8</v>
      </c>
    </row>
    <row r="37" spans="1:28">
      <c r="A37" s="27"/>
      <c r="B37" s="28"/>
      <c r="C37" s="29"/>
      <c r="D37" s="9">
        <f t="shared" si="0"/>
        <v>0.5</v>
      </c>
      <c r="E37" s="9" t="e">
        <f t="shared" si="1"/>
        <v>#N/A</v>
      </c>
      <c r="F37" s="10">
        <v>23</v>
      </c>
      <c r="G37" s="9">
        <v>1</v>
      </c>
      <c r="H37" s="9">
        <v>2</v>
      </c>
      <c r="I37" s="9">
        <v>3</v>
      </c>
      <c r="J37" s="9">
        <v>4</v>
      </c>
      <c r="K37" s="9">
        <v>5</v>
      </c>
      <c r="L37" s="9">
        <v>6</v>
      </c>
      <c r="M37" s="9">
        <v>7</v>
      </c>
      <c r="N37" s="9"/>
      <c r="O37" s="27"/>
      <c r="P37" s="28"/>
      <c r="Q37" s="29"/>
      <c r="R37" s="9">
        <f t="shared" si="2"/>
        <v>0.5</v>
      </c>
      <c r="S37" s="9" t="e">
        <f t="shared" si="3"/>
        <v>#N/A</v>
      </c>
      <c r="T37" s="10">
        <v>23</v>
      </c>
      <c r="U37" s="9">
        <v>1</v>
      </c>
      <c r="V37" s="9">
        <v>2</v>
      </c>
      <c r="W37" s="9">
        <v>3</v>
      </c>
      <c r="X37" s="9">
        <v>4</v>
      </c>
      <c r="Y37" s="9">
        <v>5</v>
      </c>
      <c r="Z37" s="9">
        <v>6</v>
      </c>
      <c r="AA37" s="9">
        <v>7</v>
      </c>
      <c r="AB37" s="10">
        <v>8</v>
      </c>
    </row>
    <row r="38" spans="1:28">
      <c r="A38" s="27"/>
      <c r="B38" s="28"/>
      <c r="C38" s="29"/>
      <c r="D38" s="9">
        <f t="shared" si="0"/>
        <v>0.5</v>
      </c>
      <c r="E38" s="9" t="e">
        <f t="shared" si="1"/>
        <v>#N/A</v>
      </c>
      <c r="F38" s="10">
        <v>24</v>
      </c>
      <c r="G38" s="9">
        <v>1</v>
      </c>
      <c r="H38" s="9">
        <v>2</v>
      </c>
      <c r="I38" s="9">
        <v>3</v>
      </c>
      <c r="J38" s="9">
        <v>4</v>
      </c>
      <c r="K38" s="9">
        <v>5</v>
      </c>
      <c r="L38" s="9">
        <v>6</v>
      </c>
      <c r="M38" s="9">
        <v>7</v>
      </c>
      <c r="N38" s="9"/>
      <c r="O38" s="27"/>
      <c r="P38" s="28"/>
      <c r="Q38" s="29"/>
      <c r="R38" s="9">
        <f t="shared" si="2"/>
        <v>0.5</v>
      </c>
      <c r="S38" s="9" t="e">
        <f t="shared" si="3"/>
        <v>#N/A</v>
      </c>
      <c r="T38" s="10">
        <v>24</v>
      </c>
      <c r="U38" s="9">
        <v>1</v>
      </c>
      <c r="V38" s="9">
        <v>2</v>
      </c>
      <c r="W38" s="9">
        <v>3</v>
      </c>
      <c r="X38" s="9">
        <v>4</v>
      </c>
      <c r="Y38" s="9">
        <v>5</v>
      </c>
      <c r="Z38" s="9">
        <v>6</v>
      </c>
      <c r="AA38" s="9">
        <v>7</v>
      </c>
      <c r="AB38" s="10">
        <v>8</v>
      </c>
    </row>
    <row r="39" spans="1:28" ht="15.75" thickBot="1">
      <c r="A39" s="30"/>
      <c r="B39" s="31"/>
      <c r="C39" s="32"/>
      <c r="D39" s="9">
        <f t="shared" si="0"/>
        <v>0.5</v>
      </c>
      <c r="E39" s="9" t="e">
        <f t="shared" si="1"/>
        <v>#N/A</v>
      </c>
      <c r="F39" s="10">
        <v>25</v>
      </c>
      <c r="G39" s="9">
        <v>1</v>
      </c>
      <c r="H39" s="9">
        <v>2</v>
      </c>
      <c r="I39" s="9">
        <v>3</v>
      </c>
      <c r="J39" s="9">
        <v>4</v>
      </c>
      <c r="K39" s="9">
        <v>5</v>
      </c>
      <c r="L39" s="9">
        <v>6</v>
      </c>
      <c r="M39" s="9">
        <v>7</v>
      </c>
      <c r="N39" s="9"/>
      <c r="O39" s="30"/>
      <c r="P39" s="31"/>
      <c r="Q39" s="32"/>
      <c r="R39" s="9">
        <f t="shared" si="2"/>
        <v>0.5</v>
      </c>
      <c r="S39" s="9" t="e">
        <f t="shared" si="3"/>
        <v>#N/A</v>
      </c>
      <c r="T39" s="10">
        <v>25</v>
      </c>
      <c r="U39" s="9">
        <v>1</v>
      </c>
      <c r="V39" s="9">
        <v>2</v>
      </c>
      <c r="W39" s="9">
        <v>3</v>
      </c>
      <c r="X39" s="9">
        <v>4</v>
      </c>
      <c r="Y39" s="9">
        <v>5</v>
      </c>
      <c r="Z39" s="9">
        <v>6</v>
      </c>
      <c r="AA39" s="9">
        <v>7</v>
      </c>
      <c r="AB39" s="10">
        <v>8</v>
      </c>
    </row>
    <row r="40" spans="1:28">
      <c r="F40" s="10"/>
      <c r="G40" s="9"/>
      <c r="H40" s="9"/>
      <c r="I40" s="9"/>
      <c r="J40" s="9"/>
      <c r="K40" s="9"/>
      <c r="L40" s="9"/>
      <c r="M40" s="9"/>
      <c r="N40" s="9"/>
      <c r="T40" s="10"/>
      <c r="U40" s="9"/>
      <c r="V40" s="9"/>
      <c r="W40" s="9"/>
      <c r="X40" s="9"/>
      <c r="Y40" s="9"/>
      <c r="Z40" s="9"/>
      <c r="AA40" s="9"/>
      <c r="AB40" s="10"/>
    </row>
    <row r="41" spans="1:28">
      <c r="A41" s="12" t="s">
        <v>25</v>
      </c>
      <c r="G41"/>
      <c r="H41"/>
      <c r="I41"/>
      <c r="J41"/>
      <c r="K41"/>
      <c r="L41"/>
      <c r="M41"/>
      <c r="N41"/>
      <c r="O41" s="12"/>
      <c r="U41"/>
      <c r="V41"/>
      <c r="W41"/>
      <c r="X41"/>
      <c r="Y41"/>
      <c r="Z41"/>
      <c r="AA41"/>
    </row>
    <row r="42" spans="1:28">
      <c r="A42" s="12" t="s">
        <v>21</v>
      </c>
      <c r="G42"/>
      <c r="H42"/>
      <c r="I42"/>
      <c r="J42"/>
      <c r="K42"/>
      <c r="L42"/>
      <c r="M42"/>
      <c r="N42"/>
      <c r="O42" s="12"/>
      <c r="U42"/>
      <c r="V42"/>
      <c r="W42"/>
      <c r="X42"/>
      <c r="Y42"/>
      <c r="Z42"/>
      <c r="AA42"/>
    </row>
    <row r="43" spans="1:28">
      <c r="A43" s="12" t="s">
        <v>9</v>
      </c>
      <c r="G43"/>
      <c r="H43"/>
      <c r="I43"/>
      <c r="J43"/>
      <c r="K43"/>
      <c r="L43"/>
      <c r="M43"/>
      <c r="N43"/>
      <c r="O43" s="12"/>
      <c r="U43"/>
      <c r="V43"/>
      <c r="W43"/>
      <c r="X43"/>
      <c r="Y43"/>
      <c r="Z43"/>
      <c r="AA43"/>
    </row>
    <row r="44" spans="1:28">
      <c r="A44" s="16" t="s">
        <v>22</v>
      </c>
      <c r="G44"/>
      <c r="H44"/>
      <c r="I44"/>
      <c r="J44"/>
      <c r="K44"/>
      <c r="L44"/>
      <c r="M44"/>
      <c r="N44"/>
      <c r="O44" s="16"/>
      <c r="U44"/>
      <c r="V44"/>
      <c r="W44"/>
      <c r="X44"/>
      <c r="Y44"/>
      <c r="Z44"/>
      <c r="AA44"/>
    </row>
  </sheetData>
  <hyperlinks>
    <hyperlink ref="A44" r:id="rId1"/>
  </hyperlinks>
  <pageMargins left="0.70866141732283472" right="0" top="0.78740157480314965" bottom="0.78740157480314965" header="0.31496062992125984" footer="0.31496062992125984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Glucose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rof</dc:creator>
  <cp:lastModifiedBy>Butticaz Christophe (HOS45340)</cp:lastModifiedBy>
  <cp:lastPrinted>2017-06-14T09:30:14Z</cp:lastPrinted>
  <dcterms:created xsi:type="dcterms:W3CDTF">2016-01-17T17:21:59Z</dcterms:created>
  <dcterms:modified xsi:type="dcterms:W3CDTF">2017-06-14T09:31:25Z</dcterms:modified>
</cp:coreProperties>
</file>